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OK\weblap egyebek\Excel feladatok\átlagoló függvények\"/>
    </mc:Choice>
  </mc:AlternateContent>
  <xr:revisionPtr revIDLastSave="0" documentId="13_ncr:1_{DA3A2230-6665-4CC5-B0B4-AAC190E323B5}" xr6:coauthVersionLast="45" xr6:coauthVersionMax="45" xr10:uidLastSave="{00000000-0000-0000-0000-000000000000}"/>
  <bookViews>
    <workbookView xWindow="-120" yWindow="-120" windowWidth="19440" windowHeight="15000" xr2:uid="{95E0970E-1E36-4625-BCB0-8B612A31E218}"/>
  </bookViews>
  <sheets>
    <sheet name="autóverseny" sheetId="1" r:id="rId1"/>
    <sheet name="megtakarítások" sheetId="2" r:id="rId2"/>
    <sheet name="magasságok" sheetId="4" r:id="rId3"/>
    <sheet name="számoszlopok" sheetId="5" r:id="rId4"/>
    <sheet name="vásárlások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906" i="6" l="1"/>
  <c r="B5905" i="6"/>
  <c r="B5904" i="6"/>
  <c r="B5903" i="6"/>
  <c r="B5902" i="6"/>
  <c r="B5901" i="6"/>
  <c r="B5900" i="6"/>
  <c r="B5899" i="6"/>
  <c r="B5898" i="6"/>
  <c r="B5897" i="6"/>
  <c r="B5896" i="6"/>
  <c r="B5895" i="6"/>
  <c r="B5894" i="6"/>
  <c r="B5893" i="6"/>
  <c r="B5892" i="6"/>
  <c r="B5891" i="6"/>
  <c r="B5890" i="6"/>
  <c r="B5889" i="6"/>
  <c r="B5888" i="6"/>
  <c r="B5887" i="6"/>
  <c r="B5886" i="6"/>
  <c r="B5885" i="6"/>
  <c r="B5884" i="6"/>
  <c r="B5883" i="6"/>
  <c r="B5882" i="6"/>
  <c r="B5881" i="6"/>
  <c r="B5880" i="6"/>
  <c r="B5879" i="6"/>
  <c r="B5878" i="6"/>
  <c r="B5877" i="6"/>
  <c r="B5876" i="6"/>
  <c r="B5875" i="6"/>
  <c r="B5874" i="6"/>
  <c r="B5873" i="6"/>
  <c r="B5872" i="6"/>
  <c r="B5871" i="6"/>
  <c r="B5870" i="6"/>
  <c r="B5869" i="6"/>
  <c r="B5868" i="6"/>
  <c r="B5867" i="6"/>
  <c r="B5866" i="6"/>
  <c r="B5865" i="6"/>
  <c r="B5864" i="6"/>
  <c r="B5863" i="6"/>
  <c r="B5862" i="6"/>
  <c r="B5861" i="6"/>
  <c r="B5860" i="6"/>
  <c r="B5859" i="6"/>
  <c r="B5858" i="6"/>
  <c r="B5857" i="6"/>
  <c r="B5856" i="6"/>
  <c r="B5855" i="6"/>
  <c r="B5854" i="6"/>
  <c r="B5853" i="6"/>
  <c r="B5852" i="6"/>
  <c r="B5851" i="6"/>
  <c r="B5850" i="6"/>
  <c r="B5849" i="6"/>
  <c r="B5848" i="6"/>
  <c r="B5847" i="6"/>
  <c r="B5846" i="6"/>
  <c r="B5845" i="6"/>
  <c r="B5844" i="6"/>
  <c r="B5843" i="6"/>
  <c r="B5842" i="6"/>
  <c r="B5841" i="6"/>
  <c r="B5840" i="6"/>
  <c r="B5839" i="6"/>
  <c r="B5838" i="6"/>
  <c r="B5837" i="6"/>
  <c r="B5836" i="6"/>
  <c r="B5835" i="6"/>
  <c r="B5834" i="6"/>
  <c r="B5833" i="6"/>
  <c r="B5832" i="6"/>
  <c r="B5831" i="6"/>
  <c r="B5830" i="6"/>
  <c r="B5829" i="6"/>
  <c r="B5828" i="6"/>
  <c r="B5827" i="6"/>
  <c r="B5826" i="6"/>
  <c r="B5825" i="6"/>
  <c r="B5824" i="6"/>
  <c r="B5823" i="6"/>
  <c r="B5822" i="6"/>
  <c r="B5821" i="6"/>
  <c r="B5820" i="6"/>
  <c r="B5819" i="6"/>
  <c r="B5818" i="6"/>
  <c r="B5817" i="6"/>
  <c r="B5816" i="6"/>
  <c r="B5815" i="6"/>
  <c r="B5814" i="6"/>
  <c r="B5813" i="6"/>
  <c r="B5812" i="6"/>
  <c r="B5811" i="6"/>
  <c r="B5810" i="6"/>
  <c r="B5809" i="6"/>
  <c r="B5808" i="6"/>
  <c r="B5807" i="6"/>
  <c r="B5806" i="6"/>
  <c r="B5805" i="6"/>
  <c r="B5804" i="6"/>
  <c r="B5803" i="6"/>
  <c r="B5802" i="6"/>
  <c r="B5801" i="6"/>
  <c r="B5800" i="6"/>
  <c r="B5799" i="6"/>
  <c r="B5798" i="6"/>
  <c r="B5797" i="6"/>
  <c r="B5796" i="6"/>
  <c r="B5795" i="6"/>
  <c r="B5794" i="6"/>
  <c r="B5793" i="6"/>
  <c r="B5792" i="6"/>
  <c r="B5791" i="6"/>
  <c r="B5790" i="6"/>
  <c r="B5789" i="6"/>
  <c r="B5788" i="6"/>
  <c r="B5787" i="6"/>
  <c r="B5786" i="6"/>
  <c r="B5785" i="6"/>
  <c r="B5784" i="6"/>
  <c r="B5783" i="6"/>
  <c r="B5782" i="6"/>
  <c r="B5781" i="6"/>
  <c r="B5780" i="6"/>
  <c r="B5779" i="6"/>
  <c r="B5778" i="6"/>
  <c r="B5777" i="6"/>
  <c r="B5776" i="6"/>
  <c r="B5775" i="6"/>
  <c r="B5774" i="6"/>
  <c r="B5773" i="6"/>
  <c r="B5772" i="6"/>
  <c r="B5771" i="6"/>
  <c r="B5770" i="6"/>
  <c r="B5769" i="6"/>
  <c r="B5768" i="6"/>
  <c r="B5767" i="6"/>
  <c r="B5766" i="6"/>
  <c r="B5765" i="6"/>
  <c r="B5764" i="6"/>
  <c r="B5763" i="6"/>
  <c r="B5762" i="6"/>
  <c r="B5761" i="6"/>
  <c r="B5760" i="6"/>
  <c r="B5759" i="6"/>
  <c r="B5758" i="6"/>
  <c r="B5757" i="6"/>
  <c r="B5756" i="6"/>
  <c r="B5755" i="6"/>
  <c r="B5754" i="6"/>
  <c r="B5753" i="6"/>
  <c r="B5752" i="6"/>
  <c r="B5751" i="6"/>
  <c r="B5750" i="6"/>
  <c r="B5749" i="6"/>
  <c r="B5748" i="6"/>
  <c r="B5747" i="6"/>
  <c r="B5746" i="6"/>
  <c r="B5745" i="6"/>
  <c r="B5744" i="6"/>
  <c r="B5743" i="6"/>
  <c r="B5742" i="6"/>
  <c r="B5741" i="6"/>
  <c r="B5740" i="6"/>
  <c r="B5739" i="6"/>
  <c r="B5738" i="6"/>
  <c r="B5737" i="6"/>
  <c r="B5736" i="6"/>
  <c r="B5735" i="6"/>
  <c r="B5734" i="6"/>
  <c r="B5733" i="6"/>
  <c r="B5732" i="6"/>
  <c r="B5731" i="6"/>
  <c r="B5730" i="6"/>
  <c r="B5729" i="6"/>
  <c r="B5728" i="6"/>
  <c r="B5727" i="6"/>
  <c r="B5726" i="6"/>
  <c r="B5725" i="6"/>
  <c r="B5724" i="6"/>
  <c r="B5723" i="6"/>
  <c r="B5722" i="6"/>
  <c r="B5721" i="6"/>
  <c r="B5720" i="6"/>
  <c r="B5719" i="6"/>
  <c r="B5718" i="6"/>
  <c r="B5717" i="6"/>
  <c r="B5716" i="6"/>
  <c r="B5715" i="6"/>
  <c r="B5714" i="6"/>
  <c r="B5713" i="6"/>
  <c r="B5712" i="6"/>
  <c r="B5711" i="6"/>
  <c r="B5710" i="6"/>
  <c r="B5709" i="6"/>
  <c r="B5708" i="6"/>
  <c r="B5707" i="6"/>
  <c r="B5706" i="6"/>
  <c r="B5705" i="6"/>
  <c r="B5704" i="6"/>
  <c r="B5703" i="6"/>
  <c r="B5702" i="6"/>
  <c r="B5701" i="6"/>
  <c r="B5700" i="6"/>
  <c r="B5699" i="6"/>
  <c r="B5698" i="6"/>
  <c r="B5697" i="6"/>
  <c r="B5696" i="6"/>
  <c r="B5695" i="6"/>
  <c r="B5694" i="6"/>
  <c r="B5693" i="6"/>
  <c r="B5692" i="6"/>
  <c r="B5691" i="6"/>
  <c r="B5690" i="6"/>
  <c r="B5689" i="6"/>
  <c r="B5688" i="6"/>
  <c r="B5687" i="6"/>
  <c r="B5686" i="6"/>
  <c r="B5685" i="6"/>
  <c r="B5684" i="6"/>
  <c r="B5683" i="6"/>
  <c r="B5682" i="6"/>
  <c r="B5681" i="6"/>
  <c r="B5680" i="6"/>
  <c r="B5679" i="6"/>
  <c r="B5678" i="6"/>
  <c r="B5677" i="6"/>
  <c r="B5676" i="6"/>
  <c r="B5675" i="6"/>
  <c r="B5674" i="6"/>
  <c r="B5673" i="6"/>
  <c r="B5672" i="6"/>
  <c r="B5671" i="6"/>
  <c r="B5670" i="6"/>
  <c r="B5669" i="6"/>
  <c r="B5668" i="6"/>
  <c r="B5667" i="6"/>
  <c r="B5666" i="6"/>
  <c r="B5665" i="6"/>
  <c r="B5664" i="6"/>
  <c r="B5663" i="6"/>
  <c r="B5662" i="6"/>
  <c r="B5661" i="6"/>
  <c r="B5660" i="6"/>
  <c r="B5659" i="6"/>
  <c r="B5658" i="6"/>
  <c r="B5657" i="6"/>
  <c r="B5656" i="6"/>
  <c r="B5655" i="6"/>
  <c r="B5654" i="6"/>
  <c r="B5653" i="6"/>
  <c r="B5652" i="6"/>
  <c r="B5651" i="6"/>
  <c r="B5650" i="6"/>
  <c r="B5649" i="6"/>
  <c r="B5648" i="6"/>
  <c r="B5647" i="6"/>
  <c r="B5646" i="6"/>
  <c r="B5645" i="6"/>
  <c r="B5644" i="6"/>
  <c r="B5643" i="6"/>
  <c r="B5642" i="6"/>
  <c r="B5641" i="6"/>
  <c r="B5640" i="6"/>
  <c r="B5639" i="6"/>
  <c r="B5638" i="6"/>
  <c r="B5637" i="6"/>
  <c r="B5636" i="6"/>
  <c r="B5635" i="6"/>
  <c r="B5634" i="6"/>
  <c r="B5633" i="6"/>
  <c r="B5632" i="6"/>
  <c r="B5631" i="6"/>
  <c r="B5630" i="6"/>
  <c r="B5629" i="6"/>
  <c r="B5628" i="6"/>
  <c r="B5627" i="6"/>
  <c r="B5626" i="6"/>
  <c r="B5625" i="6"/>
  <c r="B5624" i="6"/>
  <c r="B5623" i="6"/>
  <c r="B5622" i="6"/>
  <c r="B5621" i="6"/>
  <c r="B5620" i="6"/>
  <c r="B5619" i="6"/>
  <c r="B5618" i="6"/>
  <c r="B5617" i="6"/>
  <c r="B5616" i="6"/>
  <c r="B5615" i="6"/>
  <c r="B5614" i="6"/>
  <c r="B5613" i="6"/>
  <c r="B5612" i="6"/>
  <c r="B5611" i="6"/>
  <c r="B5610" i="6"/>
  <c r="B5609" i="6"/>
  <c r="B5608" i="6"/>
  <c r="B5607" i="6"/>
  <c r="B5606" i="6"/>
  <c r="B5605" i="6"/>
  <c r="B5604" i="6"/>
  <c r="B5603" i="6"/>
  <c r="B5602" i="6"/>
  <c r="B5601" i="6"/>
  <c r="B5600" i="6"/>
  <c r="B5599" i="6"/>
  <c r="B5598" i="6"/>
  <c r="B5597" i="6"/>
  <c r="B5596" i="6"/>
  <c r="B5595" i="6"/>
  <c r="B5594" i="6"/>
  <c r="B5593" i="6"/>
  <c r="B5592" i="6"/>
  <c r="B5591" i="6"/>
  <c r="B5590" i="6"/>
  <c r="B5589" i="6"/>
  <c r="B5588" i="6"/>
  <c r="B5587" i="6"/>
  <c r="B5586" i="6"/>
  <c r="B5585" i="6"/>
  <c r="B5584" i="6"/>
  <c r="B5583" i="6"/>
  <c r="B5582" i="6"/>
  <c r="B5581" i="6"/>
  <c r="B5580" i="6"/>
  <c r="B5579" i="6"/>
  <c r="B5578" i="6"/>
  <c r="B5577" i="6"/>
  <c r="B5576" i="6"/>
  <c r="B5575" i="6"/>
  <c r="B5574" i="6"/>
  <c r="B5573" i="6"/>
  <c r="B5572" i="6"/>
  <c r="B5571" i="6"/>
  <c r="B5570" i="6"/>
  <c r="B5569" i="6"/>
  <c r="B5568" i="6"/>
  <c r="B5567" i="6"/>
  <c r="B5566" i="6"/>
  <c r="B5565" i="6"/>
  <c r="B5564" i="6"/>
  <c r="B5563" i="6"/>
  <c r="B5562" i="6"/>
  <c r="B5561" i="6"/>
  <c r="B5560" i="6"/>
  <c r="B5559" i="6"/>
  <c r="B5558" i="6"/>
  <c r="B5557" i="6"/>
  <c r="B5556" i="6"/>
  <c r="B5555" i="6"/>
  <c r="B5554" i="6"/>
  <c r="B5553" i="6"/>
  <c r="B5552" i="6"/>
  <c r="B5551" i="6"/>
  <c r="B5550" i="6"/>
  <c r="B5549" i="6"/>
  <c r="B5548" i="6"/>
  <c r="B5547" i="6"/>
  <c r="B5546" i="6"/>
  <c r="B5545" i="6"/>
  <c r="B5544" i="6"/>
  <c r="B5543" i="6"/>
  <c r="B5542" i="6"/>
  <c r="B5541" i="6"/>
  <c r="B5540" i="6"/>
  <c r="B5539" i="6"/>
  <c r="B5538" i="6"/>
  <c r="B5537" i="6"/>
  <c r="B5536" i="6"/>
  <c r="B5535" i="6"/>
  <c r="B5534" i="6"/>
  <c r="B5533" i="6"/>
  <c r="B5532" i="6"/>
  <c r="B5531" i="6"/>
  <c r="B5530" i="6"/>
  <c r="B5529" i="6"/>
  <c r="B5528" i="6"/>
  <c r="B5527" i="6"/>
  <c r="B5526" i="6"/>
  <c r="B5525" i="6"/>
  <c r="B5524" i="6"/>
  <c r="B5523" i="6"/>
  <c r="B5522" i="6"/>
  <c r="B5521" i="6"/>
  <c r="B5520" i="6"/>
  <c r="B5519" i="6"/>
  <c r="B5518" i="6"/>
  <c r="B5517" i="6"/>
  <c r="B5516" i="6"/>
  <c r="B5515" i="6"/>
  <c r="B5514" i="6"/>
  <c r="B5513" i="6"/>
  <c r="B5512" i="6"/>
  <c r="B5511" i="6"/>
  <c r="B5510" i="6"/>
  <c r="B5509" i="6"/>
  <c r="B5508" i="6"/>
  <c r="B5507" i="6"/>
  <c r="B5506" i="6"/>
  <c r="B5505" i="6"/>
  <c r="B5504" i="6"/>
  <c r="B5503" i="6"/>
  <c r="B5502" i="6"/>
  <c r="B5501" i="6"/>
  <c r="B5500" i="6"/>
  <c r="B5499" i="6"/>
  <c r="B5498" i="6"/>
  <c r="B5497" i="6"/>
  <c r="B5496" i="6"/>
  <c r="B5495" i="6"/>
  <c r="B5494" i="6"/>
  <c r="B5493" i="6"/>
  <c r="B5492" i="6"/>
  <c r="B5491" i="6"/>
  <c r="B5490" i="6"/>
  <c r="B5489" i="6"/>
  <c r="B5488" i="6"/>
  <c r="B5487" i="6"/>
  <c r="B5486" i="6"/>
  <c r="B5485" i="6"/>
  <c r="B5484" i="6"/>
  <c r="B5483" i="6"/>
  <c r="B5482" i="6"/>
  <c r="B5481" i="6"/>
  <c r="B5480" i="6"/>
  <c r="B5479" i="6"/>
  <c r="B5478" i="6"/>
  <c r="B5477" i="6"/>
  <c r="B5476" i="6"/>
  <c r="B5475" i="6"/>
  <c r="B5474" i="6"/>
  <c r="B5473" i="6"/>
  <c r="B5472" i="6"/>
  <c r="B5471" i="6"/>
  <c r="B5470" i="6"/>
  <c r="B5469" i="6"/>
  <c r="B5468" i="6"/>
  <c r="B5467" i="6"/>
  <c r="B5466" i="6"/>
  <c r="B5465" i="6"/>
  <c r="B5464" i="6"/>
  <c r="B5463" i="6"/>
  <c r="B5462" i="6"/>
  <c r="B5461" i="6"/>
  <c r="B5460" i="6"/>
  <c r="B5459" i="6"/>
  <c r="B5458" i="6"/>
  <c r="B5457" i="6"/>
  <c r="B5456" i="6"/>
  <c r="B5455" i="6"/>
  <c r="B5454" i="6"/>
  <c r="B5453" i="6"/>
  <c r="B5452" i="6"/>
  <c r="B5451" i="6"/>
  <c r="B5450" i="6"/>
  <c r="B5449" i="6"/>
  <c r="B5448" i="6"/>
  <c r="B5447" i="6"/>
  <c r="B5446" i="6"/>
  <c r="B5445" i="6"/>
  <c r="B5444" i="6"/>
  <c r="B5443" i="6"/>
  <c r="B5442" i="6"/>
  <c r="B5441" i="6"/>
  <c r="B5440" i="6"/>
  <c r="B5439" i="6"/>
  <c r="B5438" i="6"/>
  <c r="B5437" i="6"/>
  <c r="B5436" i="6"/>
  <c r="B5435" i="6"/>
  <c r="B5434" i="6"/>
  <c r="B5433" i="6"/>
  <c r="B5432" i="6"/>
  <c r="B5431" i="6"/>
  <c r="B5430" i="6"/>
  <c r="B5429" i="6"/>
  <c r="B5428" i="6"/>
  <c r="B5427" i="6"/>
  <c r="B5426" i="6"/>
  <c r="B5425" i="6"/>
  <c r="B5424" i="6"/>
  <c r="B5423" i="6"/>
  <c r="B5422" i="6"/>
  <c r="B5421" i="6"/>
  <c r="B5420" i="6"/>
  <c r="B5419" i="6"/>
  <c r="B5418" i="6"/>
  <c r="B5417" i="6"/>
  <c r="B5416" i="6"/>
  <c r="B5415" i="6"/>
  <c r="B5414" i="6"/>
  <c r="B5413" i="6"/>
  <c r="B5412" i="6"/>
  <c r="B5411" i="6"/>
  <c r="B5410" i="6"/>
  <c r="B5409" i="6"/>
  <c r="B5408" i="6"/>
  <c r="B5407" i="6"/>
  <c r="B5406" i="6"/>
  <c r="B5405" i="6"/>
  <c r="B5404" i="6"/>
  <c r="B5403" i="6"/>
  <c r="B5402" i="6"/>
  <c r="B5401" i="6"/>
  <c r="B5400" i="6"/>
  <c r="B5399" i="6"/>
  <c r="B5398" i="6"/>
  <c r="B5397" i="6"/>
  <c r="B5396" i="6"/>
  <c r="B5395" i="6"/>
  <c r="B5394" i="6"/>
  <c r="B5393" i="6"/>
  <c r="B5392" i="6"/>
  <c r="B5391" i="6"/>
  <c r="B5390" i="6"/>
  <c r="B5389" i="6"/>
  <c r="B5388" i="6"/>
  <c r="B5387" i="6"/>
  <c r="B5386" i="6"/>
  <c r="B5385" i="6"/>
  <c r="B5384" i="6"/>
  <c r="B5383" i="6"/>
  <c r="B5382" i="6"/>
  <c r="B5381" i="6"/>
  <c r="B5380" i="6"/>
  <c r="B5379" i="6"/>
  <c r="B5378" i="6"/>
  <c r="B5377" i="6"/>
  <c r="B5376" i="6"/>
  <c r="B5375" i="6"/>
  <c r="B5374" i="6"/>
  <c r="B5373" i="6"/>
  <c r="B5372" i="6"/>
  <c r="B5371" i="6"/>
  <c r="B5370" i="6"/>
  <c r="B5369" i="6"/>
  <c r="B5368" i="6"/>
  <c r="B5367" i="6"/>
  <c r="B5366" i="6"/>
  <c r="B5365" i="6"/>
  <c r="B5364" i="6"/>
  <c r="B5363" i="6"/>
  <c r="B5362" i="6"/>
  <c r="B5361" i="6"/>
  <c r="B5360" i="6"/>
  <c r="B5359" i="6"/>
  <c r="B5358" i="6"/>
  <c r="B5357" i="6"/>
  <c r="B5356" i="6"/>
  <c r="B5355" i="6"/>
  <c r="B5354" i="6"/>
  <c r="B5353" i="6"/>
  <c r="B5352" i="6"/>
  <c r="B5351" i="6"/>
  <c r="B5350" i="6"/>
  <c r="B5349" i="6"/>
  <c r="B5348" i="6"/>
  <c r="B5347" i="6"/>
  <c r="B5346" i="6"/>
  <c r="B5345" i="6"/>
  <c r="B5344" i="6"/>
  <c r="B5343" i="6"/>
  <c r="B5342" i="6"/>
  <c r="B5341" i="6"/>
  <c r="B5340" i="6"/>
  <c r="B5339" i="6"/>
  <c r="B5338" i="6"/>
  <c r="B5337" i="6"/>
  <c r="B5336" i="6"/>
  <c r="B5335" i="6"/>
  <c r="B5334" i="6"/>
  <c r="B5333" i="6"/>
  <c r="B5332" i="6"/>
  <c r="B5331" i="6"/>
  <c r="B5330" i="6"/>
  <c r="B5329" i="6"/>
  <c r="B5328" i="6"/>
  <c r="B5327" i="6"/>
  <c r="B5326" i="6"/>
  <c r="B5325" i="6"/>
  <c r="B5324" i="6"/>
  <c r="B5323" i="6"/>
  <c r="B5322" i="6"/>
  <c r="B5321" i="6"/>
  <c r="B5320" i="6"/>
  <c r="B5319" i="6"/>
  <c r="B5318" i="6"/>
  <c r="B5317" i="6"/>
  <c r="B5316" i="6"/>
  <c r="B5315" i="6"/>
  <c r="B5314" i="6"/>
  <c r="B5313" i="6"/>
  <c r="B5312" i="6"/>
  <c r="B5311" i="6"/>
  <c r="B5310" i="6"/>
  <c r="B5309" i="6"/>
  <c r="B5308" i="6"/>
  <c r="B5307" i="6"/>
  <c r="B5306" i="6"/>
  <c r="B5305" i="6"/>
  <c r="B5304" i="6"/>
  <c r="B5303" i="6"/>
  <c r="B5302" i="6"/>
  <c r="B5301" i="6"/>
  <c r="B5300" i="6"/>
  <c r="B5299" i="6"/>
  <c r="B5298" i="6"/>
  <c r="B5297" i="6"/>
  <c r="B5296" i="6"/>
  <c r="B5295" i="6"/>
  <c r="B5294" i="6"/>
  <c r="B5293" i="6"/>
  <c r="B5292" i="6"/>
  <c r="B5291" i="6"/>
  <c r="B5290" i="6"/>
  <c r="B5289" i="6"/>
  <c r="B5288" i="6"/>
  <c r="B5287" i="6"/>
  <c r="B5286" i="6"/>
  <c r="B5285" i="6"/>
  <c r="B5284" i="6"/>
  <c r="B5283" i="6"/>
  <c r="B5282" i="6"/>
  <c r="B5281" i="6"/>
  <c r="B5280" i="6"/>
  <c r="B5279" i="6"/>
  <c r="B5278" i="6"/>
  <c r="B5277" i="6"/>
  <c r="B5276" i="6"/>
  <c r="B5275" i="6"/>
  <c r="B5274" i="6"/>
  <c r="B5273" i="6"/>
  <c r="B5272" i="6"/>
  <c r="B5271" i="6"/>
  <c r="B5270" i="6"/>
  <c r="B5269" i="6"/>
  <c r="B5268" i="6"/>
  <c r="B5267" i="6"/>
  <c r="B5266" i="6"/>
  <c r="B5265" i="6"/>
  <c r="B5264" i="6"/>
  <c r="B5263" i="6"/>
  <c r="B5262" i="6"/>
  <c r="B5261" i="6"/>
  <c r="B5260" i="6"/>
  <c r="B5259" i="6"/>
  <c r="B5258" i="6"/>
  <c r="B5257" i="6"/>
  <c r="B5256" i="6"/>
  <c r="B5255" i="6"/>
  <c r="B5254" i="6"/>
  <c r="B5253" i="6"/>
  <c r="B5252" i="6"/>
  <c r="B5251" i="6"/>
  <c r="B5250" i="6"/>
  <c r="B5249" i="6"/>
  <c r="B5248" i="6"/>
  <c r="B5247" i="6"/>
  <c r="B5246" i="6"/>
  <c r="B5245" i="6"/>
  <c r="B5244" i="6"/>
  <c r="B5243" i="6"/>
  <c r="B5242" i="6"/>
  <c r="B5241" i="6"/>
  <c r="B5240" i="6"/>
  <c r="B5239" i="6"/>
  <c r="B5238" i="6"/>
  <c r="B5237" i="6"/>
  <c r="B5236" i="6"/>
  <c r="B5235" i="6"/>
  <c r="B5234" i="6"/>
  <c r="B5233" i="6"/>
  <c r="B5232" i="6"/>
  <c r="B5231" i="6"/>
  <c r="B5230" i="6"/>
  <c r="B5229" i="6"/>
  <c r="B5228" i="6"/>
  <c r="B5227" i="6"/>
  <c r="B5226" i="6"/>
  <c r="B5225" i="6"/>
  <c r="B5224" i="6"/>
  <c r="B5223" i="6"/>
  <c r="B5222" i="6"/>
  <c r="B5221" i="6"/>
  <c r="B5220" i="6"/>
  <c r="B5219" i="6"/>
  <c r="B5218" i="6"/>
  <c r="B5217" i="6"/>
  <c r="B5216" i="6"/>
  <c r="B5215" i="6"/>
  <c r="B5214" i="6"/>
  <c r="B5213" i="6"/>
  <c r="B5212" i="6"/>
  <c r="B5211" i="6"/>
  <c r="B5210" i="6"/>
  <c r="B5209" i="6"/>
  <c r="B5208" i="6"/>
  <c r="B5207" i="6"/>
  <c r="B5206" i="6"/>
  <c r="B5205" i="6"/>
  <c r="B5204" i="6"/>
  <c r="B5203" i="6"/>
  <c r="B5202" i="6"/>
  <c r="B5201" i="6"/>
  <c r="B5200" i="6"/>
  <c r="B5199" i="6"/>
  <c r="B5198" i="6"/>
  <c r="B5197" i="6"/>
  <c r="B5196" i="6"/>
  <c r="B5195" i="6"/>
  <c r="B5194" i="6"/>
  <c r="B5193" i="6"/>
  <c r="B5192" i="6"/>
  <c r="B5191" i="6"/>
  <c r="B5190" i="6"/>
  <c r="B5189" i="6"/>
  <c r="B5188" i="6"/>
  <c r="B5187" i="6"/>
  <c r="B5186" i="6"/>
  <c r="B5185" i="6"/>
  <c r="B5184" i="6"/>
  <c r="B5183" i="6"/>
  <c r="B5182" i="6"/>
  <c r="B5181" i="6"/>
  <c r="B5180" i="6"/>
  <c r="B5179" i="6"/>
  <c r="B5178" i="6"/>
  <c r="B5177" i="6"/>
  <c r="B5176" i="6"/>
  <c r="B5175" i="6"/>
  <c r="B5174" i="6"/>
  <c r="B5173" i="6"/>
  <c r="B5172" i="6"/>
  <c r="B5171" i="6"/>
  <c r="B5170" i="6"/>
  <c r="B5169" i="6"/>
  <c r="B5168" i="6"/>
  <c r="B5167" i="6"/>
  <c r="B5166" i="6"/>
  <c r="B5165" i="6"/>
  <c r="B5164" i="6"/>
  <c r="B5163" i="6"/>
  <c r="B5162" i="6"/>
  <c r="B5161" i="6"/>
  <c r="B5160" i="6"/>
  <c r="B5159" i="6"/>
  <c r="B5158" i="6"/>
  <c r="B5157" i="6"/>
  <c r="B5156" i="6"/>
  <c r="B5155" i="6"/>
  <c r="B5154" i="6"/>
  <c r="B5153" i="6"/>
  <c r="B5152" i="6"/>
  <c r="B5151" i="6"/>
  <c r="B5150" i="6"/>
  <c r="B5149" i="6"/>
  <c r="B5148" i="6"/>
  <c r="B5147" i="6"/>
  <c r="B5146" i="6"/>
  <c r="B5145" i="6"/>
  <c r="B5144" i="6"/>
  <c r="B5143" i="6"/>
  <c r="B5142" i="6"/>
  <c r="B5141" i="6"/>
  <c r="B5140" i="6"/>
  <c r="B5139" i="6"/>
  <c r="B5138" i="6"/>
  <c r="B5137" i="6"/>
  <c r="B5136" i="6"/>
  <c r="B5135" i="6"/>
  <c r="B5134" i="6"/>
  <c r="B5133" i="6"/>
  <c r="B5132" i="6"/>
  <c r="B5131" i="6"/>
  <c r="B5130" i="6"/>
  <c r="B5129" i="6"/>
  <c r="B5128" i="6"/>
  <c r="B5127" i="6"/>
  <c r="B5126" i="6"/>
  <c r="B5125" i="6"/>
  <c r="B5124" i="6"/>
  <c r="B5123" i="6"/>
  <c r="B5122" i="6"/>
  <c r="B5121" i="6"/>
  <c r="B5120" i="6"/>
  <c r="B5119" i="6"/>
  <c r="B5118" i="6"/>
  <c r="B5117" i="6"/>
  <c r="B5116" i="6"/>
  <c r="B5115" i="6"/>
  <c r="B5114" i="6"/>
  <c r="B5113" i="6"/>
  <c r="B5112" i="6"/>
  <c r="B5111" i="6"/>
  <c r="B5110" i="6"/>
  <c r="B5109" i="6"/>
  <c r="B5108" i="6"/>
  <c r="B5107" i="6"/>
  <c r="B5106" i="6"/>
  <c r="B5105" i="6"/>
  <c r="B5104" i="6"/>
  <c r="B5103" i="6"/>
  <c r="B5102" i="6"/>
  <c r="B5101" i="6"/>
  <c r="B5100" i="6"/>
  <c r="B5099" i="6"/>
  <c r="B5098" i="6"/>
  <c r="B5097" i="6"/>
  <c r="B5096" i="6"/>
  <c r="B5095" i="6"/>
  <c r="B5094" i="6"/>
  <c r="B5093" i="6"/>
  <c r="B5092" i="6"/>
  <c r="B5091" i="6"/>
  <c r="B5090" i="6"/>
  <c r="B5089" i="6"/>
  <c r="B5088" i="6"/>
  <c r="B5087" i="6"/>
  <c r="B5086" i="6"/>
  <c r="B5085" i="6"/>
  <c r="B5084" i="6"/>
  <c r="B5083" i="6"/>
  <c r="B5082" i="6"/>
  <c r="B5081" i="6"/>
  <c r="B5080" i="6"/>
  <c r="B5079" i="6"/>
  <c r="B5078" i="6"/>
  <c r="B5077" i="6"/>
  <c r="B5076" i="6"/>
  <c r="B5075" i="6"/>
  <c r="B5074" i="6"/>
  <c r="B5073" i="6"/>
  <c r="B5072" i="6"/>
  <c r="B5071" i="6"/>
  <c r="B5070" i="6"/>
  <c r="B5069" i="6"/>
  <c r="B5068" i="6"/>
  <c r="B5067" i="6"/>
  <c r="B5066" i="6"/>
  <c r="B5065" i="6"/>
  <c r="B5064" i="6"/>
  <c r="B5063" i="6"/>
  <c r="B5062" i="6"/>
  <c r="B5061" i="6"/>
  <c r="B5060" i="6"/>
  <c r="B5059" i="6"/>
  <c r="B5058" i="6"/>
  <c r="B5057" i="6"/>
  <c r="B5056" i="6"/>
  <c r="B5055" i="6"/>
  <c r="B5054" i="6"/>
  <c r="B5053" i="6"/>
  <c r="B5052" i="6"/>
  <c r="B5051" i="6"/>
  <c r="B5050" i="6"/>
  <c r="B5049" i="6"/>
  <c r="B5048" i="6"/>
  <c r="B5047" i="6"/>
  <c r="B5046" i="6"/>
  <c r="B5045" i="6"/>
  <c r="B5044" i="6"/>
  <c r="B5043" i="6"/>
  <c r="B5042" i="6"/>
  <c r="B5041" i="6"/>
  <c r="B5040" i="6"/>
  <c r="B5039" i="6"/>
  <c r="B5038" i="6"/>
  <c r="B5037" i="6"/>
  <c r="B5036" i="6"/>
  <c r="B5035" i="6"/>
  <c r="B5034" i="6"/>
  <c r="B5033" i="6"/>
  <c r="B5032" i="6"/>
  <c r="B5031" i="6"/>
  <c r="B5030" i="6"/>
  <c r="B5029" i="6"/>
  <c r="B5028" i="6"/>
  <c r="B5027" i="6"/>
  <c r="B5026" i="6"/>
  <c r="B5025" i="6"/>
  <c r="B5024" i="6"/>
  <c r="B5023" i="6"/>
  <c r="B5022" i="6"/>
  <c r="B5021" i="6"/>
  <c r="B5020" i="6"/>
  <c r="B5019" i="6"/>
  <c r="B5018" i="6"/>
  <c r="B5017" i="6"/>
  <c r="B5016" i="6"/>
  <c r="B5015" i="6"/>
  <c r="B5014" i="6"/>
  <c r="B5013" i="6"/>
  <c r="B5012" i="6"/>
  <c r="B5011" i="6"/>
  <c r="B5010" i="6"/>
  <c r="B5009" i="6"/>
  <c r="B5008" i="6"/>
  <c r="B5007" i="6"/>
  <c r="B5006" i="6"/>
  <c r="B5005" i="6"/>
  <c r="B5004" i="6"/>
  <c r="B5003" i="6"/>
  <c r="B5002" i="6"/>
  <c r="B5001" i="6"/>
  <c r="B5000" i="6"/>
  <c r="B4999" i="6"/>
  <c r="B4998" i="6"/>
  <c r="B4997" i="6"/>
  <c r="B4996" i="6"/>
  <c r="B4995" i="6"/>
  <c r="B4994" i="6"/>
  <c r="B4993" i="6"/>
  <c r="B4992" i="6"/>
  <c r="B4991" i="6"/>
  <c r="B4990" i="6"/>
  <c r="B4989" i="6"/>
  <c r="B4988" i="6"/>
  <c r="B4987" i="6"/>
  <c r="B4986" i="6"/>
  <c r="B4985" i="6"/>
  <c r="B4984" i="6"/>
  <c r="B4983" i="6"/>
  <c r="B4982" i="6"/>
  <c r="B4981" i="6"/>
  <c r="B4980" i="6"/>
  <c r="B4979" i="6"/>
  <c r="B4978" i="6"/>
  <c r="B4977" i="6"/>
  <c r="B4976" i="6"/>
  <c r="B4975" i="6"/>
  <c r="B4974" i="6"/>
  <c r="B4973" i="6"/>
  <c r="B4972" i="6"/>
  <c r="B4971" i="6"/>
  <c r="B4970" i="6"/>
  <c r="B4969" i="6"/>
  <c r="B4968" i="6"/>
  <c r="B4967" i="6"/>
  <c r="B4966" i="6"/>
  <c r="B4965" i="6"/>
  <c r="B4964" i="6"/>
  <c r="B4963" i="6"/>
  <c r="B4962" i="6"/>
  <c r="B4961" i="6"/>
  <c r="B4960" i="6"/>
  <c r="B4959" i="6"/>
  <c r="B4958" i="6"/>
  <c r="B4957" i="6"/>
  <c r="B4956" i="6"/>
  <c r="B4955" i="6"/>
  <c r="B4954" i="6"/>
  <c r="B4953" i="6"/>
  <c r="B4952" i="6"/>
  <c r="B4951" i="6"/>
  <c r="B4950" i="6"/>
  <c r="B4949" i="6"/>
  <c r="B4948" i="6"/>
  <c r="B4947" i="6"/>
  <c r="B4946" i="6"/>
  <c r="B4945" i="6"/>
  <c r="B4944" i="6"/>
  <c r="B4943" i="6"/>
  <c r="B4942" i="6"/>
  <c r="B4941" i="6"/>
  <c r="B4940" i="6"/>
  <c r="B4939" i="6"/>
  <c r="B4938" i="6"/>
  <c r="B4937" i="6"/>
  <c r="B4936" i="6"/>
  <c r="B4935" i="6"/>
  <c r="B4934" i="6"/>
  <c r="B4933" i="6"/>
  <c r="B4932" i="6"/>
  <c r="B4931" i="6"/>
  <c r="B4930" i="6"/>
  <c r="B4929" i="6"/>
  <c r="B4928" i="6"/>
  <c r="B4927" i="6"/>
  <c r="B4926" i="6"/>
  <c r="B4925" i="6"/>
  <c r="B4924" i="6"/>
  <c r="B4923" i="6"/>
  <c r="B4922" i="6"/>
  <c r="B4921" i="6"/>
  <c r="B4920" i="6"/>
  <c r="B4919" i="6"/>
  <c r="B4918" i="6"/>
  <c r="B4917" i="6"/>
  <c r="B4916" i="6"/>
  <c r="B4915" i="6"/>
  <c r="B4914" i="6"/>
  <c r="B4913" i="6"/>
  <c r="B4912" i="6"/>
  <c r="B4911" i="6"/>
  <c r="B4910" i="6"/>
  <c r="B4909" i="6"/>
  <c r="B4908" i="6"/>
  <c r="B4907" i="6"/>
  <c r="B4906" i="6"/>
  <c r="B4905" i="6"/>
  <c r="B4904" i="6"/>
  <c r="B4903" i="6"/>
  <c r="B4902" i="6"/>
  <c r="B4901" i="6"/>
  <c r="B4900" i="6"/>
  <c r="B4899" i="6"/>
  <c r="B4898" i="6"/>
  <c r="B4897" i="6"/>
  <c r="B4896" i="6"/>
  <c r="B4895" i="6"/>
  <c r="B4894" i="6"/>
  <c r="B4893" i="6"/>
  <c r="B4892" i="6"/>
  <c r="B4891" i="6"/>
  <c r="B4890" i="6"/>
  <c r="B4889" i="6"/>
  <c r="B4888" i="6"/>
  <c r="B4887" i="6"/>
  <c r="B4886" i="6"/>
  <c r="B4885" i="6"/>
  <c r="B4884" i="6"/>
  <c r="B4883" i="6"/>
  <c r="B4882" i="6"/>
  <c r="B4881" i="6"/>
  <c r="B4880" i="6"/>
  <c r="B4879" i="6"/>
  <c r="B4878" i="6"/>
  <c r="B4877" i="6"/>
  <c r="B4876" i="6"/>
  <c r="B4875" i="6"/>
  <c r="B4874" i="6"/>
  <c r="B4873" i="6"/>
  <c r="B4872" i="6"/>
  <c r="B4871" i="6"/>
  <c r="B4870" i="6"/>
  <c r="B4869" i="6"/>
  <c r="B4868" i="6"/>
  <c r="B4867" i="6"/>
  <c r="B4866" i="6"/>
  <c r="B4865" i="6"/>
  <c r="B4864" i="6"/>
  <c r="B4863" i="6"/>
  <c r="B4862" i="6"/>
  <c r="B4861" i="6"/>
  <c r="B4860" i="6"/>
  <c r="B4859" i="6"/>
  <c r="B4858" i="6"/>
  <c r="B4857" i="6"/>
  <c r="B4856" i="6"/>
  <c r="B4855" i="6"/>
  <c r="B4854" i="6"/>
  <c r="B4853" i="6"/>
  <c r="B4852" i="6"/>
  <c r="B4851" i="6"/>
  <c r="B4850" i="6"/>
  <c r="B4849" i="6"/>
  <c r="B4848" i="6"/>
  <c r="B4847" i="6"/>
  <c r="B4846" i="6"/>
  <c r="B4845" i="6"/>
  <c r="B4844" i="6"/>
  <c r="B4843" i="6"/>
  <c r="B4842" i="6"/>
  <c r="B4841" i="6"/>
  <c r="B4840" i="6"/>
  <c r="B4839" i="6"/>
  <c r="B4838" i="6"/>
  <c r="B4837" i="6"/>
  <c r="B4836" i="6"/>
  <c r="B4835" i="6"/>
  <c r="B4834" i="6"/>
  <c r="B4833" i="6"/>
  <c r="B4832" i="6"/>
  <c r="B4831" i="6"/>
  <c r="B4830" i="6"/>
  <c r="B4829" i="6"/>
  <c r="B4828" i="6"/>
  <c r="B4827" i="6"/>
  <c r="B4826" i="6"/>
  <c r="B4825" i="6"/>
  <c r="B4824" i="6"/>
  <c r="B4823" i="6"/>
  <c r="B4822" i="6"/>
  <c r="B4821" i="6"/>
  <c r="B4820" i="6"/>
  <c r="B4819" i="6"/>
  <c r="B4818" i="6"/>
  <c r="B4817" i="6"/>
  <c r="B4816" i="6"/>
  <c r="B4815" i="6"/>
  <c r="B4814" i="6"/>
  <c r="B4813" i="6"/>
  <c r="B4812" i="6"/>
  <c r="B4811" i="6"/>
  <c r="B4810" i="6"/>
  <c r="B4809" i="6"/>
  <c r="B4808" i="6"/>
  <c r="B4807" i="6"/>
  <c r="B4806" i="6"/>
  <c r="B4805" i="6"/>
  <c r="B4804" i="6"/>
  <c r="B4803" i="6"/>
  <c r="B4802" i="6"/>
  <c r="B4801" i="6"/>
  <c r="B4800" i="6"/>
  <c r="B4799" i="6"/>
  <c r="B4798" i="6"/>
  <c r="B4797" i="6"/>
  <c r="B4796" i="6"/>
  <c r="B4795" i="6"/>
  <c r="B4794" i="6"/>
  <c r="B4793" i="6"/>
  <c r="B4792" i="6"/>
  <c r="B4791" i="6"/>
  <c r="B4790" i="6"/>
  <c r="B4789" i="6"/>
  <c r="B4788" i="6"/>
  <c r="B4787" i="6"/>
  <c r="B4786" i="6"/>
  <c r="B4785" i="6"/>
  <c r="B4784" i="6"/>
  <c r="B4783" i="6"/>
  <c r="B4782" i="6"/>
  <c r="B4781" i="6"/>
  <c r="B4780" i="6"/>
  <c r="B4779" i="6"/>
  <c r="B4778" i="6"/>
  <c r="B4777" i="6"/>
  <c r="B4776" i="6"/>
  <c r="B4775" i="6"/>
  <c r="B4774" i="6"/>
  <c r="B4773" i="6"/>
  <c r="B4772" i="6"/>
  <c r="B4771" i="6"/>
  <c r="B4770" i="6"/>
  <c r="B4769" i="6"/>
  <c r="B4768" i="6"/>
  <c r="B4767" i="6"/>
  <c r="B4766" i="6"/>
  <c r="B4765" i="6"/>
  <c r="B4764" i="6"/>
  <c r="B4763" i="6"/>
  <c r="B4762" i="6"/>
  <c r="B4761" i="6"/>
  <c r="B4760" i="6"/>
  <c r="B4759" i="6"/>
  <c r="B4758" i="6"/>
  <c r="B4757" i="6"/>
  <c r="B4756" i="6"/>
  <c r="B4755" i="6"/>
  <c r="B4754" i="6"/>
  <c r="B4753" i="6"/>
  <c r="B4752" i="6"/>
  <c r="B4751" i="6"/>
  <c r="B4750" i="6"/>
  <c r="B4749" i="6"/>
  <c r="B4748" i="6"/>
  <c r="B4747" i="6"/>
  <c r="B4746" i="6"/>
  <c r="B4745" i="6"/>
  <c r="B4744" i="6"/>
  <c r="B4743" i="6"/>
  <c r="B4742" i="6"/>
  <c r="B4741" i="6"/>
  <c r="B4740" i="6"/>
  <c r="B4739" i="6"/>
  <c r="B4738" i="6"/>
  <c r="B4737" i="6"/>
  <c r="B4736" i="6"/>
  <c r="B4735" i="6"/>
  <c r="B4734" i="6"/>
  <c r="B4733" i="6"/>
  <c r="B4732" i="6"/>
  <c r="B4731" i="6"/>
  <c r="B4730" i="6"/>
  <c r="B4729" i="6"/>
  <c r="B4728" i="6"/>
  <c r="B4727" i="6"/>
  <c r="B4726" i="6"/>
  <c r="B4725" i="6"/>
  <c r="B4724" i="6"/>
  <c r="B4723" i="6"/>
  <c r="B4722" i="6"/>
  <c r="B4721" i="6"/>
  <c r="B4720" i="6"/>
  <c r="B4719" i="6"/>
  <c r="B4718" i="6"/>
  <c r="B4717" i="6"/>
  <c r="B4716" i="6"/>
  <c r="B4715" i="6"/>
  <c r="B4714" i="6"/>
  <c r="B4713" i="6"/>
  <c r="B4712" i="6"/>
  <c r="B4711" i="6"/>
  <c r="B4710" i="6"/>
  <c r="B4709" i="6"/>
  <c r="B4708" i="6"/>
  <c r="B4707" i="6"/>
  <c r="B4706" i="6"/>
  <c r="B4705" i="6"/>
  <c r="B4704" i="6"/>
  <c r="B4703" i="6"/>
  <c r="B4702" i="6"/>
  <c r="B4701" i="6"/>
  <c r="B4700" i="6"/>
  <c r="B4699" i="6"/>
  <c r="B4698" i="6"/>
  <c r="B4697" i="6"/>
  <c r="B4696" i="6"/>
  <c r="B4695" i="6"/>
  <c r="B4694" i="6"/>
  <c r="B4693" i="6"/>
  <c r="B4692" i="6"/>
  <c r="B4691" i="6"/>
  <c r="B4690" i="6"/>
  <c r="B4689" i="6"/>
  <c r="B4688" i="6"/>
  <c r="B4687" i="6"/>
  <c r="B4686" i="6"/>
  <c r="B4685" i="6"/>
  <c r="B4684" i="6"/>
  <c r="B4683" i="6"/>
  <c r="B4682" i="6"/>
  <c r="B4681" i="6"/>
  <c r="B4680" i="6"/>
  <c r="B4679" i="6"/>
  <c r="B4678" i="6"/>
  <c r="B4677" i="6"/>
  <c r="B4676" i="6"/>
  <c r="B4675" i="6"/>
  <c r="B4674" i="6"/>
  <c r="B4673" i="6"/>
  <c r="B4672" i="6"/>
  <c r="B4671" i="6"/>
  <c r="B4670" i="6"/>
  <c r="B4669" i="6"/>
  <c r="B4668" i="6"/>
  <c r="B4667" i="6"/>
  <c r="B4666" i="6"/>
  <c r="B4665" i="6"/>
  <c r="B4664" i="6"/>
  <c r="B4663" i="6"/>
  <c r="B4662" i="6"/>
  <c r="B4661" i="6"/>
  <c r="B4660" i="6"/>
  <c r="B4659" i="6"/>
  <c r="B4658" i="6"/>
  <c r="B4657" i="6"/>
  <c r="B4656" i="6"/>
  <c r="B4655" i="6"/>
  <c r="B4654" i="6"/>
  <c r="B4653" i="6"/>
  <c r="B4652" i="6"/>
  <c r="B4651" i="6"/>
  <c r="B4650" i="6"/>
  <c r="B4649" i="6"/>
  <c r="B4648" i="6"/>
  <c r="B4647" i="6"/>
  <c r="B4646" i="6"/>
  <c r="B4645" i="6"/>
  <c r="B4644" i="6"/>
  <c r="B4643" i="6"/>
  <c r="B4642" i="6"/>
  <c r="B4641" i="6"/>
  <c r="B4640" i="6"/>
  <c r="B4639" i="6"/>
  <c r="B4638" i="6"/>
  <c r="B4637" i="6"/>
  <c r="B4636" i="6"/>
  <c r="B4635" i="6"/>
  <c r="B4634" i="6"/>
  <c r="B4633" i="6"/>
  <c r="B4632" i="6"/>
  <c r="B4631" i="6"/>
  <c r="B4630" i="6"/>
  <c r="B4629" i="6"/>
  <c r="B4628" i="6"/>
  <c r="B4627" i="6"/>
  <c r="B4626" i="6"/>
  <c r="B4625" i="6"/>
  <c r="B4624" i="6"/>
  <c r="B4623" i="6"/>
  <c r="B4622" i="6"/>
  <c r="B4621" i="6"/>
  <c r="B4620" i="6"/>
  <c r="B4619" i="6"/>
  <c r="B4618" i="6"/>
  <c r="B4617" i="6"/>
  <c r="B4616" i="6"/>
  <c r="B4615" i="6"/>
  <c r="B4614" i="6"/>
  <c r="B4613" i="6"/>
  <c r="B4612" i="6"/>
  <c r="B4611" i="6"/>
  <c r="B4610" i="6"/>
  <c r="B4609" i="6"/>
  <c r="B4608" i="6"/>
  <c r="B4607" i="6"/>
  <c r="B4606" i="6"/>
  <c r="B4605" i="6"/>
  <c r="B4604" i="6"/>
  <c r="B4603" i="6"/>
  <c r="B4602" i="6"/>
  <c r="B4601" i="6"/>
  <c r="B4600" i="6"/>
  <c r="B4599" i="6"/>
  <c r="B4598" i="6"/>
  <c r="B4597" i="6"/>
  <c r="B4596" i="6"/>
  <c r="B4595" i="6"/>
  <c r="B4594" i="6"/>
  <c r="B4593" i="6"/>
  <c r="B4592" i="6"/>
  <c r="B4591" i="6"/>
  <c r="B4590" i="6"/>
  <c r="B4589" i="6"/>
  <c r="B4588" i="6"/>
  <c r="B4587" i="6"/>
  <c r="B4586" i="6"/>
  <c r="B4585" i="6"/>
  <c r="B4584" i="6"/>
  <c r="B4583" i="6"/>
  <c r="B4582" i="6"/>
  <c r="B4581" i="6"/>
  <c r="B4580" i="6"/>
  <c r="B4579" i="6"/>
  <c r="B4578" i="6"/>
  <c r="B4577" i="6"/>
  <c r="B4576" i="6"/>
  <c r="B4575" i="6"/>
  <c r="B4574" i="6"/>
  <c r="B4573" i="6"/>
  <c r="B4572" i="6"/>
  <c r="B4571" i="6"/>
  <c r="B4570" i="6"/>
  <c r="B4569" i="6"/>
  <c r="B4568" i="6"/>
  <c r="B4567" i="6"/>
  <c r="B4566" i="6"/>
  <c r="B4565" i="6"/>
  <c r="B4564" i="6"/>
  <c r="B4563" i="6"/>
  <c r="B4562" i="6"/>
  <c r="B4561" i="6"/>
  <c r="B4560" i="6"/>
  <c r="B4559" i="6"/>
  <c r="B4558" i="6"/>
  <c r="B4557" i="6"/>
  <c r="B4556" i="6"/>
  <c r="B4555" i="6"/>
  <c r="B4554" i="6"/>
  <c r="B4553" i="6"/>
  <c r="B4552" i="6"/>
  <c r="B4551" i="6"/>
  <c r="B4550" i="6"/>
  <c r="B4549" i="6"/>
  <c r="B4548" i="6"/>
  <c r="B4547" i="6"/>
  <c r="B4546" i="6"/>
  <c r="B4545" i="6"/>
  <c r="B4544" i="6"/>
  <c r="B4543" i="6"/>
  <c r="B4542" i="6"/>
  <c r="B4541" i="6"/>
  <c r="B4540" i="6"/>
  <c r="B4539" i="6"/>
  <c r="B4538" i="6"/>
  <c r="B4537" i="6"/>
  <c r="B4536" i="6"/>
  <c r="B4535" i="6"/>
  <c r="B4534" i="6"/>
  <c r="B4533" i="6"/>
  <c r="B4532" i="6"/>
  <c r="B4531" i="6"/>
  <c r="B4530" i="6"/>
  <c r="B4529" i="6"/>
  <c r="B4528" i="6"/>
  <c r="B4527" i="6"/>
  <c r="B4526" i="6"/>
  <c r="B4525" i="6"/>
  <c r="B4524" i="6"/>
  <c r="B4523" i="6"/>
  <c r="B4522" i="6"/>
  <c r="B4521" i="6"/>
  <c r="B4520" i="6"/>
  <c r="B4519" i="6"/>
  <c r="B4518" i="6"/>
  <c r="B4517" i="6"/>
  <c r="B4516" i="6"/>
  <c r="B4515" i="6"/>
  <c r="B4514" i="6"/>
  <c r="B4513" i="6"/>
  <c r="B4512" i="6"/>
  <c r="B4511" i="6"/>
  <c r="B4510" i="6"/>
  <c r="B4509" i="6"/>
  <c r="B4508" i="6"/>
  <c r="B4507" i="6"/>
  <c r="B4506" i="6"/>
  <c r="B4505" i="6"/>
  <c r="B4504" i="6"/>
  <c r="B4503" i="6"/>
  <c r="B4502" i="6"/>
  <c r="B4501" i="6"/>
  <c r="B4500" i="6"/>
  <c r="B4499" i="6"/>
  <c r="B4498" i="6"/>
  <c r="B4497" i="6"/>
  <c r="B4496" i="6"/>
  <c r="B4495" i="6"/>
  <c r="B4494" i="6"/>
  <c r="B4493" i="6"/>
  <c r="B4492" i="6"/>
  <c r="B4491" i="6"/>
  <c r="B4490" i="6"/>
  <c r="B4489" i="6"/>
  <c r="B4488" i="6"/>
  <c r="B4487" i="6"/>
  <c r="B4486" i="6"/>
  <c r="B4485" i="6"/>
  <c r="B4484" i="6"/>
  <c r="B4483" i="6"/>
  <c r="B4482" i="6"/>
  <c r="B4481" i="6"/>
  <c r="B4480" i="6"/>
  <c r="B4479" i="6"/>
  <c r="B4478" i="6"/>
  <c r="B4477" i="6"/>
  <c r="B4476" i="6"/>
  <c r="B4475" i="6"/>
  <c r="B4474" i="6"/>
  <c r="B4473" i="6"/>
  <c r="B4472" i="6"/>
  <c r="B4471" i="6"/>
  <c r="B4470" i="6"/>
  <c r="B4469" i="6"/>
  <c r="B4468" i="6"/>
  <c r="B4467" i="6"/>
  <c r="B4466" i="6"/>
  <c r="B4465" i="6"/>
  <c r="B4464" i="6"/>
  <c r="B4463" i="6"/>
  <c r="B4462" i="6"/>
  <c r="B4461" i="6"/>
  <c r="B4460" i="6"/>
  <c r="B4459" i="6"/>
  <c r="B4458" i="6"/>
  <c r="B4457" i="6"/>
  <c r="B4456" i="6"/>
  <c r="B4455" i="6"/>
  <c r="B4454" i="6"/>
  <c r="B4453" i="6"/>
  <c r="B4452" i="6"/>
  <c r="B4451" i="6"/>
  <c r="B4450" i="6"/>
  <c r="B4449" i="6"/>
  <c r="B4448" i="6"/>
  <c r="B4447" i="6"/>
  <c r="B4446" i="6"/>
  <c r="B4445" i="6"/>
  <c r="B4444" i="6"/>
  <c r="B4443" i="6"/>
  <c r="B4442" i="6"/>
  <c r="B4441" i="6"/>
  <c r="B4440" i="6"/>
  <c r="B4439" i="6"/>
  <c r="B4438" i="6"/>
  <c r="B4437" i="6"/>
  <c r="B4436" i="6"/>
  <c r="B4435" i="6"/>
  <c r="B4434" i="6"/>
  <c r="B4433" i="6"/>
  <c r="B4432" i="6"/>
  <c r="B4431" i="6"/>
  <c r="B4430" i="6"/>
  <c r="B4429" i="6"/>
  <c r="B4428" i="6"/>
  <c r="B4427" i="6"/>
  <c r="B4426" i="6"/>
  <c r="B4425" i="6"/>
  <c r="B4424" i="6"/>
  <c r="B4423" i="6"/>
  <c r="B4422" i="6"/>
  <c r="B4421" i="6"/>
  <c r="B4420" i="6"/>
  <c r="B4419" i="6"/>
  <c r="B4418" i="6"/>
  <c r="B4417" i="6"/>
  <c r="B4416" i="6"/>
  <c r="B4415" i="6"/>
  <c r="B4414" i="6"/>
  <c r="B4413" i="6"/>
  <c r="B4412" i="6"/>
  <c r="B4411" i="6"/>
  <c r="B4410" i="6"/>
  <c r="B4409" i="6"/>
  <c r="B4408" i="6"/>
  <c r="B4407" i="6"/>
  <c r="B4406" i="6"/>
  <c r="B4405" i="6"/>
  <c r="B4404" i="6"/>
  <c r="B4403" i="6"/>
  <c r="B4402" i="6"/>
  <c r="B4401" i="6"/>
  <c r="B4400" i="6"/>
  <c r="B4399" i="6"/>
  <c r="B4398" i="6"/>
  <c r="B4397" i="6"/>
  <c r="B4396" i="6"/>
  <c r="B4395" i="6"/>
  <c r="B4394" i="6"/>
  <c r="B4393" i="6"/>
  <c r="B4392" i="6"/>
  <c r="B4391" i="6"/>
  <c r="B4390" i="6"/>
  <c r="B4389" i="6"/>
  <c r="B4388" i="6"/>
  <c r="B4387" i="6"/>
  <c r="B4386" i="6"/>
  <c r="B4385" i="6"/>
  <c r="B4384" i="6"/>
  <c r="B4383" i="6"/>
  <c r="B4382" i="6"/>
  <c r="B4381" i="6"/>
  <c r="B4380" i="6"/>
  <c r="B4379" i="6"/>
  <c r="B4378" i="6"/>
  <c r="B4377" i="6"/>
  <c r="B4376" i="6"/>
  <c r="B4375" i="6"/>
  <c r="B4374" i="6"/>
  <c r="B4373" i="6"/>
  <c r="B4372" i="6"/>
  <c r="B4371" i="6"/>
  <c r="B4370" i="6"/>
  <c r="B4369" i="6"/>
  <c r="B4368" i="6"/>
  <c r="B4367" i="6"/>
  <c r="B4366" i="6"/>
  <c r="B4365" i="6"/>
  <c r="B4364" i="6"/>
  <c r="B4363" i="6"/>
  <c r="B4362" i="6"/>
  <c r="B4361" i="6"/>
  <c r="B4360" i="6"/>
  <c r="B4359" i="6"/>
  <c r="B4358" i="6"/>
  <c r="B4357" i="6"/>
  <c r="B4356" i="6"/>
  <c r="B4355" i="6"/>
  <c r="B4354" i="6"/>
  <c r="B4353" i="6"/>
  <c r="B4352" i="6"/>
  <c r="B4351" i="6"/>
  <c r="B4350" i="6"/>
  <c r="B4349" i="6"/>
  <c r="B4348" i="6"/>
  <c r="B4347" i="6"/>
  <c r="B4346" i="6"/>
  <c r="B4345" i="6"/>
  <c r="B4344" i="6"/>
  <c r="B4343" i="6"/>
  <c r="B4342" i="6"/>
  <c r="B4341" i="6"/>
  <c r="B4340" i="6"/>
  <c r="B4339" i="6"/>
  <c r="B4338" i="6"/>
  <c r="B4337" i="6"/>
  <c r="B4336" i="6"/>
  <c r="B4335" i="6"/>
  <c r="B4334" i="6"/>
  <c r="B4333" i="6"/>
  <c r="B4332" i="6"/>
  <c r="B4331" i="6"/>
  <c r="B4330" i="6"/>
  <c r="B4329" i="6"/>
  <c r="B4328" i="6"/>
  <c r="B4327" i="6"/>
  <c r="B4326" i="6"/>
  <c r="B4325" i="6"/>
  <c r="B4324" i="6"/>
  <c r="B4323" i="6"/>
  <c r="B4322" i="6"/>
  <c r="B4321" i="6"/>
  <c r="B4320" i="6"/>
  <c r="B4319" i="6"/>
  <c r="B4318" i="6"/>
  <c r="B4317" i="6"/>
  <c r="B4316" i="6"/>
  <c r="B4315" i="6"/>
  <c r="B4314" i="6"/>
  <c r="B4313" i="6"/>
  <c r="B4312" i="6"/>
  <c r="B4311" i="6"/>
  <c r="B4310" i="6"/>
  <c r="B4309" i="6"/>
  <c r="B4308" i="6"/>
  <c r="B4307" i="6"/>
  <c r="B4306" i="6"/>
  <c r="B4305" i="6"/>
  <c r="B4304" i="6"/>
  <c r="B4303" i="6"/>
  <c r="B4302" i="6"/>
  <c r="B4301" i="6"/>
  <c r="B4300" i="6"/>
  <c r="B4299" i="6"/>
  <c r="B4298" i="6"/>
  <c r="B4297" i="6"/>
  <c r="B4296" i="6"/>
  <c r="B4295" i="6"/>
  <c r="B4294" i="6"/>
  <c r="B4293" i="6"/>
  <c r="B4292" i="6"/>
  <c r="B4291" i="6"/>
  <c r="B4290" i="6"/>
  <c r="B4289" i="6"/>
  <c r="B4288" i="6"/>
  <c r="B4287" i="6"/>
  <c r="B4286" i="6"/>
  <c r="B4285" i="6"/>
  <c r="B4284" i="6"/>
  <c r="B4283" i="6"/>
  <c r="B4282" i="6"/>
  <c r="B4281" i="6"/>
  <c r="B4280" i="6"/>
  <c r="B4279" i="6"/>
  <c r="B4278" i="6"/>
  <c r="B4277" i="6"/>
  <c r="B4276" i="6"/>
  <c r="B4275" i="6"/>
  <c r="B4274" i="6"/>
  <c r="B4273" i="6"/>
  <c r="B4272" i="6"/>
  <c r="B4271" i="6"/>
  <c r="B4270" i="6"/>
  <c r="B4269" i="6"/>
  <c r="B4268" i="6"/>
  <c r="B4267" i="6"/>
  <c r="B4266" i="6"/>
  <c r="B4265" i="6"/>
  <c r="B4264" i="6"/>
  <c r="B4263" i="6"/>
  <c r="B4262" i="6"/>
  <c r="B4261" i="6"/>
  <c r="B4260" i="6"/>
  <c r="B4259" i="6"/>
  <c r="B4258" i="6"/>
  <c r="B4257" i="6"/>
  <c r="B4256" i="6"/>
  <c r="B4255" i="6"/>
  <c r="B4254" i="6"/>
  <c r="B4253" i="6"/>
  <c r="B4252" i="6"/>
  <c r="B4251" i="6"/>
  <c r="B4250" i="6"/>
  <c r="B4249" i="6"/>
  <c r="B4248" i="6"/>
  <c r="B4247" i="6"/>
  <c r="B4246" i="6"/>
  <c r="B4245" i="6"/>
  <c r="B4244" i="6"/>
  <c r="B4243" i="6"/>
  <c r="B4242" i="6"/>
  <c r="B4241" i="6"/>
  <c r="B4240" i="6"/>
  <c r="B4239" i="6"/>
  <c r="B4238" i="6"/>
  <c r="B4237" i="6"/>
  <c r="B4236" i="6"/>
  <c r="B4235" i="6"/>
  <c r="B4234" i="6"/>
  <c r="B4233" i="6"/>
  <c r="B4232" i="6"/>
  <c r="B4231" i="6"/>
  <c r="B4230" i="6"/>
  <c r="B4229" i="6"/>
  <c r="B4228" i="6"/>
  <c r="B4227" i="6"/>
  <c r="B4226" i="6"/>
  <c r="B4225" i="6"/>
  <c r="B4224" i="6"/>
  <c r="B4223" i="6"/>
  <c r="B4222" i="6"/>
  <c r="B4221" i="6"/>
  <c r="B4220" i="6"/>
  <c r="B4219" i="6"/>
  <c r="B4218" i="6"/>
  <c r="B4217" i="6"/>
  <c r="B4216" i="6"/>
  <c r="B4215" i="6"/>
  <c r="B4214" i="6"/>
  <c r="B4213" i="6"/>
  <c r="B4212" i="6"/>
  <c r="B4211" i="6"/>
  <c r="B4210" i="6"/>
  <c r="B4209" i="6"/>
  <c r="B4208" i="6"/>
  <c r="B4207" i="6"/>
  <c r="B4206" i="6"/>
  <c r="B4205" i="6"/>
  <c r="B4204" i="6"/>
  <c r="B4203" i="6"/>
  <c r="B4202" i="6"/>
  <c r="B4201" i="6"/>
  <c r="B4200" i="6"/>
  <c r="B4199" i="6"/>
  <c r="B4198" i="6"/>
  <c r="B4197" i="6"/>
  <c r="B4196" i="6"/>
  <c r="B4195" i="6"/>
  <c r="B4194" i="6"/>
  <c r="B4193" i="6"/>
  <c r="B4192" i="6"/>
  <c r="B4191" i="6"/>
  <c r="B4190" i="6"/>
  <c r="B4189" i="6"/>
  <c r="B4188" i="6"/>
  <c r="B4187" i="6"/>
  <c r="B4186" i="6"/>
  <c r="B4185" i="6"/>
  <c r="B4184" i="6"/>
  <c r="B4183" i="6"/>
  <c r="B4182" i="6"/>
  <c r="B4181" i="6"/>
  <c r="B4180" i="6"/>
  <c r="B4179" i="6"/>
  <c r="B4178" i="6"/>
  <c r="B4177" i="6"/>
  <c r="B4176" i="6"/>
  <c r="B4175" i="6"/>
  <c r="B4174" i="6"/>
  <c r="B4173" i="6"/>
  <c r="B4172" i="6"/>
  <c r="B4171" i="6"/>
  <c r="B4170" i="6"/>
  <c r="B4169" i="6"/>
  <c r="B4168" i="6"/>
  <c r="B4167" i="6"/>
  <c r="B4166" i="6"/>
  <c r="B4165" i="6"/>
  <c r="B4164" i="6"/>
  <c r="B4163" i="6"/>
  <c r="B4162" i="6"/>
  <c r="B4161" i="6"/>
  <c r="B4160" i="6"/>
  <c r="B4159" i="6"/>
  <c r="B4158" i="6"/>
  <c r="B4157" i="6"/>
  <c r="B4156" i="6"/>
  <c r="B4155" i="6"/>
  <c r="B4154" i="6"/>
  <c r="B4153" i="6"/>
  <c r="B4152" i="6"/>
  <c r="B4151" i="6"/>
  <c r="B4150" i="6"/>
  <c r="B4149" i="6"/>
  <c r="B4148" i="6"/>
  <c r="B4147" i="6"/>
  <c r="B4146" i="6"/>
  <c r="B4145" i="6"/>
  <c r="B4144" i="6"/>
  <c r="B4143" i="6"/>
  <c r="B4142" i="6"/>
  <c r="B4141" i="6"/>
  <c r="B4140" i="6"/>
  <c r="B4139" i="6"/>
  <c r="B4138" i="6"/>
  <c r="B4137" i="6"/>
  <c r="B4136" i="6"/>
  <c r="B4135" i="6"/>
  <c r="B4134" i="6"/>
  <c r="B4133" i="6"/>
  <c r="B4132" i="6"/>
  <c r="B4131" i="6"/>
  <c r="B4130" i="6"/>
  <c r="B4129" i="6"/>
  <c r="B4128" i="6"/>
  <c r="B4127" i="6"/>
  <c r="B4126" i="6"/>
  <c r="B4125" i="6"/>
  <c r="B4124" i="6"/>
  <c r="B4123" i="6"/>
  <c r="B4122" i="6"/>
  <c r="B4121" i="6"/>
  <c r="B4120" i="6"/>
  <c r="B4119" i="6"/>
  <c r="B4118" i="6"/>
  <c r="B4117" i="6"/>
  <c r="B4116" i="6"/>
  <c r="B4115" i="6"/>
  <c r="B4114" i="6"/>
  <c r="B4113" i="6"/>
  <c r="B4112" i="6"/>
  <c r="B4111" i="6"/>
  <c r="B4110" i="6"/>
  <c r="B4109" i="6"/>
  <c r="B4108" i="6"/>
  <c r="B4107" i="6"/>
  <c r="B4106" i="6"/>
  <c r="B4105" i="6"/>
  <c r="B4104" i="6"/>
  <c r="B4103" i="6"/>
  <c r="B4102" i="6"/>
  <c r="B4101" i="6"/>
  <c r="B4100" i="6"/>
  <c r="B4099" i="6"/>
  <c r="B4098" i="6"/>
  <c r="B4097" i="6"/>
  <c r="B4096" i="6"/>
  <c r="B4095" i="6"/>
  <c r="B4094" i="6"/>
  <c r="B4093" i="6"/>
  <c r="B4092" i="6"/>
  <c r="B4091" i="6"/>
  <c r="B4090" i="6"/>
  <c r="B4089" i="6"/>
  <c r="B4088" i="6"/>
  <c r="B4087" i="6"/>
  <c r="B4086" i="6"/>
  <c r="B4085" i="6"/>
  <c r="B4084" i="6"/>
  <c r="B4083" i="6"/>
  <c r="B4082" i="6"/>
  <c r="B4081" i="6"/>
  <c r="B4080" i="6"/>
  <c r="B4079" i="6"/>
  <c r="B4078" i="6"/>
  <c r="B4077" i="6"/>
  <c r="B4076" i="6"/>
  <c r="B4075" i="6"/>
  <c r="B4074" i="6"/>
  <c r="B4073" i="6"/>
  <c r="B4072" i="6"/>
  <c r="B4071" i="6"/>
  <c r="B4070" i="6"/>
  <c r="B4069" i="6"/>
  <c r="B4068" i="6"/>
  <c r="B4067" i="6"/>
  <c r="B4066" i="6"/>
  <c r="B4065" i="6"/>
  <c r="B4064" i="6"/>
  <c r="B4063" i="6"/>
  <c r="B4062" i="6"/>
  <c r="B4061" i="6"/>
  <c r="B4060" i="6"/>
  <c r="B4059" i="6"/>
  <c r="B4058" i="6"/>
  <c r="B4057" i="6"/>
  <c r="B4056" i="6"/>
  <c r="B4055" i="6"/>
  <c r="B4054" i="6"/>
  <c r="B4053" i="6"/>
  <c r="B4052" i="6"/>
  <c r="B4051" i="6"/>
  <c r="B4050" i="6"/>
  <c r="B4049" i="6"/>
  <c r="B4048" i="6"/>
  <c r="B4047" i="6"/>
  <c r="B4046" i="6"/>
  <c r="B4045" i="6"/>
  <c r="B4044" i="6"/>
  <c r="B4043" i="6"/>
  <c r="B4042" i="6"/>
  <c r="B4041" i="6"/>
  <c r="B4040" i="6"/>
  <c r="B4039" i="6"/>
  <c r="B4038" i="6"/>
  <c r="B4037" i="6"/>
  <c r="B4036" i="6"/>
  <c r="B4035" i="6"/>
  <c r="B4034" i="6"/>
  <c r="B4033" i="6"/>
  <c r="B4032" i="6"/>
  <c r="B4031" i="6"/>
  <c r="B4030" i="6"/>
  <c r="B4029" i="6"/>
  <c r="B4028" i="6"/>
  <c r="B4027" i="6"/>
  <c r="B4026" i="6"/>
  <c r="B4025" i="6"/>
  <c r="B4024" i="6"/>
  <c r="B4023" i="6"/>
  <c r="B4022" i="6"/>
  <c r="B4021" i="6"/>
  <c r="B4020" i="6"/>
  <c r="B4019" i="6"/>
  <c r="B4018" i="6"/>
  <c r="B4017" i="6"/>
  <c r="B4016" i="6"/>
  <c r="B4015" i="6"/>
  <c r="B4014" i="6"/>
  <c r="B4013" i="6"/>
  <c r="B4012" i="6"/>
  <c r="B4011" i="6"/>
  <c r="B4010" i="6"/>
  <c r="B4009" i="6"/>
  <c r="B4008" i="6"/>
  <c r="B4007" i="6"/>
  <c r="B4006" i="6"/>
  <c r="B4005" i="6"/>
  <c r="B4004" i="6"/>
  <c r="B4003" i="6"/>
  <c r="B4002" i="6"/>
  <c r="B4001" i="6"/>
  <c r="B4000" i="6"/>
  <c r="B3999" i="6"/>
  <c r="B3998" i="6"/>
  <c r="B3997" i="6"/>
  <c r="B3996" i="6"/>
  <c r="B3995" i="6"/>
  <c r="B3994" i="6"/>
  <c r="B3993" i="6"/>
  <c r="B3992" i="6"/>
  <c r="B3991" i="6"/>
  <c r="B3990" i="6"/>
  <c r="B3989" i="6"/>
  <c r="B3988" i="6"/>
  <c r="B3987" i="6"/>
  <c r="B3986" i="6"/>
  <c r="B3985" i="6"/>
  <c r="B3984" i="6"/>
  <c r="B3983" i="6"/>
  <c r="B3982" i="6"/>
  <c r="B3981" i="6"/>
  <c r="B3980" i="6"/>
  <c r="B3979" i="6"/>
  <c r="B3978" i="6"/>
  <c r="B3977" i="6"/>
  <c r="B3976" i="6"/>
  <c r="B3975" i="6"/>
  <c r="B3974" i="6"/>
  <c r="B3973" i="6"/>
  <c r="B3972" i="6"/>
  <c r="B3971" i="6"/>
  <c r="B3970" i="6"/>
  <c r="B3969" i="6"/>
  <c r="B3968" i="6"/>
  <c r="B3967" i="6"/>
  <c r="B3966" i="6"/>
  <c r="B3965" i="6"/>
  <c r="B3964" i="6"/>
  <c r="B3963" i="6"/>
  <c r="B3962" i="6"/>
  <c r="B3961" i="6"/>
  <c r="B3960" i="6"/>
  <c r="B3959" i="6"/>
  <c r="B3958" i="6"/>
  <c r="B3957" i="6"/>
  <c r="B3956" i="6"/>
  <c r="B3955" i="6"/>
  <c r="B3954" i="6"/>
  <c r="B3953" i="6"/>
  <c r="B3952" i="6"/>
  <c r="B3951" i="6"/>
  <c r="B3950" i="6"/>
  <c r="B3949" i="6"/>
  <c r="B3948" i="6"/>
  <c r="B3947" i="6"/>
  <c r="B3946" i="6"/>
  <c r="B3945" i="6"/>
  <c r="B3944" i="6"/>
  <c r="B3943" i="6"/>
  <c r="B3942" i="6"/>
  <c r="B3941" i="6"/>
  <c r="B3940" i="6"/>
  <c r="B3939" i="6"/>
  <c r="B3938" i="6"/>
  <c r="B3937" i="6"/>
  <c r="B3936" i="6"/>
  <c r="B3935" i="6"/>
  <c r="B3934" i="6"/>
  <c r="B3933" i="6"/>
  <c r="B3932" i="6"/>
  <c r="B3931" i="6"/>
  <c r="B3930" i="6"/>
  <c r="B3929" i="6"/>
  <c r="B3928" i="6"/>
  <c r="B3927" i="6"/>
  <c r="B3926" i="6"/>
  <c r="B3925" i="6"/>
  <c r="B3924" i="6"/>
  <c r="B3923" i="6"/>
  <c r="B3922" i="6"/>
  <c r="B3921" i="6"/>
  <c r="B3920" i="6"/>
  <c r="B3919" i="6"/>
  <c r="B3918" i="6"/>
  <c r="B3917" i="6"/>
  <c r="B3916" i="6"/>
  <c r="B3915" i="6"/>
  <c r="B3914" i="6"/>
  <c r="B3913" i="6"/>
  <c r="B3912" i="6"/>
  <c r="B3911" i="6"/>
  <c r="B3910" i="6"/>
  <c r="B3909" i="6"/>
  <c r="B3908" i="6"/>
  <c r="B3907" i="6"/>
  <c r="B3906" i="6"/>
  <c r="B3905" i="6"/>
  <c r="B3904" i="6"/>
  <c r="B3903" i="6"/>
  <c r="B3902" i="6"/>
  <c r="B3901" i="6"/>
  <c r="B3900" i="6"/>
  <c r="B3899" i="6"/>
  <c r="B3898" i="6"/>
  <c r="B3897" i="6"/>
  <c r="B3896" i="6"/>
  <c r="B3895" i="6"/>
  <c r="B3894" i="6"/>
  <c r="B3893" i="6"/>
  <c r="B3892" i="6"/>
  <c r="B3891" i="6"/>
  <c r="B3890" i="6"/>
  <c r="B3889" i="6"/>
  <c r="B3888" i="6"/>
  <c r="B3887" i="6"/>
  <c r="B3886" i="6"/>
  <c r="B3885" i="6"/>
  <c r="B3884" i="6"/>
  <c r="B3883" i="6"/>
  <c r="B3882" i="6"/>
  <c r="B3881" i="6"/>
  <c r="B3880" i="6"/>
  <c r="B3879" i="6"/>
  <c r="B3878" i="6"/>
  <c r="B3877" i="6"/>
  <c r="B3876" i="6"/>
  <c r="B3875" i="6"/>
  <c r="B3874" i="6"/>
  <c r="B3873" i="6"/>
  <c r="B3872" i="6"/>
  <c r="B3871" i="6"/>
  <c r="B3870" i="6"/>
  <c r="B3869" i="6"/>
  <c r="B3868" i="6"/>
  <c r="B3867" i="6"/>
  <c r="B3866" i="6"/>
  <c r="B3865" i="6"/>
  <c r="B3864" i="6"/>
  <c r="B3863" i="6"/>
  <c r="B3862" i="6"/>
  <c r="B3861" i="6"/>
  <c r="B3860" i="6"/>
  <c r="B3859" i="6"/>
  <c r="B3858" i="6"/>
  <c r="B3857" i="6"/>
  <c r="B3856" i="6"/>
  <c r="B3855" i="6"/>
  <c r="B3854" i="6"/>
  <c r="B3853" i="6"/>
  <c r="B3852" i="6"/>
  <c r="B3851" i="6"/>
  <c r="B3850" i="6"/>
  <c r="B3849" i="6"/>
  <c r="B3848" i="6"/>
  <c r="B3847" i="6"/>
  <c r="B3846" i="6"/>
  <c r="B3845" i="6"/>
  <c r="B3844" i="6"/>
  <c r="B3843" i="6"/>
  <c r="B3842" i="6"/>
  <c r="B3841" i="6"/>
  <c r="B3840" i="6"/>
  <c r="B3839" i="6"/>
  <c r="B3838" i="6"/>
  <c r="B3837" i="6"/>
  <c r="B3836" i="6"/>
  <c r="B3835" i="6"/>
  <c r="B3834" i="6"/>
  <c r="B3833" i="6"/>
  <c r="B3832" i="6"/>
  <c r="B3831" i="6"/>
  <c r="B3830" i="6"/>
  <c r="B3829" i="6"/>
  <c r="B3828" i="6"/>
  <c r="B3827" i="6"/>
  <c r="B3826" i="6"/>
  <c r="B3825" i="6"/>
  <c r="B3824" i="6"/>
  <c r="B3823" i="6"/>
  <c r="B3822" i="6"/>
  <c r="B3821" i="6"/>
  <c r="B3820" i="6"/>
  <c r="B3819" i="6"/>
  <c r="B3818" i="6"/>
  <c r="B3817" i="6"/>
  <c r="B3816" i="6"/>
  <c r="B3815" i="6"/>
  <c r="B3814" i="6"/>
  <c r="B3813" i="6"/>
  <c r="B3812" i="6"/>
  <c r="B3811" i="6"/>
  <c r="B3810" i="6"/>
  <c r="B3809" i="6"/>
  <c r="B3808" i="6"/>
  <c r="B3807" i="6"/>
  <c r="B3806" i="6"/>
  <c r="B3805" i="6"/>
  <c r="B3804" i="6"/>
  <c r="B3803" i="6"/>
  <c r="B3802" i="6"/>
  <c r="B3801" i="6"/>
  <c r="B3800" i="6"/>
  <c r="B3799" i="6"/>
  <c r="B3798" i="6"/>
  <c r="B3797" i="6"/>
  <c r="B3796" i="6"/>
  <c r="B3795" i="6"/>
  <c r="B3794" i="6"/>
  <c r="B3793" i="6"/>
  <c r="B3792" i="6"/>
  <c r="B3791" i="6"/>
  <c r="B3790" i="6"/>
  <c r="B3789" i="6"/>
  <c r="B3788" i="6"/>
  <c r="B3787" i="6"/>
  <c r="B3786" i="6"/>
  <c r="B3785" i="6"/>
  <c r="B3784" i="6"/>
  <c r="B3783" i="6"/>
  <c r="B3782" i="6"/>
  <c r="B3781" i="6"/>
  <c r="B3780" i="6"/>
  <c r="B3779" i="6"/>
  <c r="B3778" i="6"/>
  <c r="B3777" i="6"/>
  <c r="B3776" i="6"/>
  <c r="B3775" i="6"/>
  <c r="B3774" i="6"/>
  <c r="B3773" i="6"/>
  <c r="B3772" i="6"/>
  <c r="B3771" i="6"/>
  <c r="B3770" i="6"/>
  <c r="B3769" i="6"/>
  <c r="B3768" i="6"/>
  <c r="B3767" i="6"/>
  <c r="B3766" i="6"/>
  <c r="B3765" i="6"/>
  <c r="B3764" i="6"/>
  <c r="B3763" i="6"/>
  <c r="B3762" i="6"/>
  <c r="B3761" i="6"/>
  <c r="B3760" i="6"/>
  <c r="B3759" i="6"/>
  <c r="B3758" i="6"/>
  <c r="B3757" i="6"/>
  <c r="B3756" i="6"/>
  <c r="B3755" i="6"/>
  <c r="B3754" i="6"/>
  <c r="B3753" i="6"/>
  <c r="B3752" i="6"/>
  <c r="B3751" i="6"/>
  <c r="B3750" i="6"/>
  <c r="B3749" i="6"/>
  <c r="B3748" i="6"/>
  <c r="B3747" i="6"/>
  <c r="B3746" i="6"/>
  <c r="B3745" i="6"/>
  <c r="B3744" i="6"/>
  <c r="B3743" i="6"/>
  <c r="B3742" i="6"/>
  <c r="B3741" i="6"/>
  <c r="B3740" i="6"/>
  <c r="B3739" i="6"/>
  <c r="B3738" i="6"/>
  <c r="B3737" i="6"/>
  <c r="B3736" i="6"/>
  <c r="B3735" i="6"/>
  <c r="B3734" i="6"/>
  <c r="B3733" i="6"/>
  <c r="B3732" i="6"/>
  <c r="B3731" i="6"/>
  <c r="B3730" i="6"/>
  <c r="B3729" i="6"/>
  <c r="B3728" i="6"/>
  <c r="B3727" i="6"/>
  <c r="B3726" i="6"/>
  <c r="B3725" i="6"/>
  <c r="B3724" i="6"/>
  <c r="B3723" i="6"/>
  <c r="B3722" i="6"/>
  <c r="B3721" i="6"/>
  <c r="B3720" i="6"/>
  <c r="B3719" i="6"/>
  <c r="B3718" i="6"/>
  <c r="B3717" i="6"/>
  <c r="B3716" i="6"/>
  <c r="B3715" i="6"/>
  <c r="B3714" i="6"/>
  <c r="B3713" i="6"/>
  <c r="B3712" i="6"/>
  <c r="B3711" i="6"/>
  <c r="B3710" i="6"/>
  <c r="B3709" i="6"/>
  <c r="B3708" i="6"/>
  <c r="B3707" i="6"/>
  <c r="B3706" i="6"/>
  <c r="B3705" i="6"/>
  <c r="B3704" i="6"/>
  <c r="B3703" i="6"/>
  <c r="B3702" i="6"/>
  <c r="B3701" i="6"/>
  <c r="B3700" i="6"/>
  <c r="B3699" i="6"/>
  <c r="B3698" i="6"/>
  <c r="B3697" i="6"/>
  <c r="B3696" i="6"/>
  <c r="B3695" i="6"/>
  <c r="B3694" i="6"/>
  <c r="B3693" i="6"/>
  <c r="B3692" i="6"/>
  <c r="B3691" i="6"/>
  <c r="B3690" i="6"/>
  <c r="B3689" i="6"/>
  <c r="B3688" i="6"/>
  <c r="B3687" i="6"/>
  <c r="B3686" i="6"/>
  <c r="B3685" i="6"/>
  <c r="B3684" i="6"/>
  <c r="B3683" i="6"/>
  <c r="B3682" i="6"/>
  <c r="B3681" i="6"/>
  <c r="B3680" i="6"/>
  <c r="B3679" i="6"/>
  <c r="B3678" i="6"/>
  <c r="B3677" i="6"/>
  <c r="B3676" i="6"/>
  <c r="B3675" i="6"/>
  <c r="B3674" i="6"/>
  <c r="B3673" i="6"/>
  <c r="B3672" i="6"/>
  <c r="B3671" i="6"/>
  <c r="B3670" i="6"/>
  <c r="B3669" i="6"/>
  <c r="B3668" i="6"/>
  <c r="B3667" i="6"/>
  <c r="B3666" i="6"/>
  <c r="B3665" i="6"/>
  <c r="B3664" i="6"/>
  <c r="B3663" i="6"/>
  <c r="B3662" i="6"/>
  <c r="B3661" i="6"/>
  <c r="B3660" i="6"/>
  <c r="B3659" i="6"/>
  <c r="B3658" i="6"/>
  <c r="B3657" i="6"/>
  <c r="B3656" i="6"/>
  <c r="B3655" i="6"/>
  <c r="B3654" i="6"/>
  <c r="B3653" i="6"/>
  <c r="B3652" i="6"/>
  <c r="B3651" i="6"/>
  <c r="B3650" i="6"/>
  <c r="B3649" i="6"/>
  <c r="B3648" i="6"/>
  <c r="B3647" i="6"/>
  <c r="B3646" i="6"/>
  <c r="B3645" i="6"/>
  <c r="B3644" i="6"/>
  <c r="B3643" i="6"/>
  <c r="B3642" i="6"/>
  <c r="B3641" i="6"/>
  <c r="B3640" i="6"/>
  <c r="B3639" i="6"/>
  <c r="B3638" i="6"/>
  <c r="B3637" i="6"/>
  <c r="B3636" i="6"/>
  <c r="B3635" i="6"/>
  <c r="B3634" i="6"/>
  <c r="B3633" i="6"/>
  <c r="B3632" i="6"/>
  <c r="B3631" i="6"/>
  <c r="B3630" i="6"/>
  <c r="B3629" i="6"/>
  <c r="B3628" i="6"/>
  <c r="B3627" i="6"/>
  <c r="B3626" i="6"/>
  <c r="B3625" i="6"/>
  <c r="B3624" i="6"/>
  <c r="B3623" i="6"/>
  <c r="B3622" i="6"/>
  <c r="B3621" i="6"/>
  <c r="B3620" i="6"/>
  <c r="B3619" i="6"/>
  <c r="B3618" i="6"/>
  <c r="B3617" i="6"/>
  <c r="B3616" i="6"/>
  <c r="B3615" i="6"/>
  <c r="B3614" i="6"/>
  <c r="B3613" i="6"/>
  <c r="B3612" i="6"/>
  <c r="B3611" i="6"/>
  <c r="B3610" i="6"/>
  <c r="B3609" i="6"/>
  <c r="B3608" i="6"/>
  <c r="B3607" i="6"/>
  <c r="B3606" i="6"/>
  <c r="B3605" i="6"/>
  <c r="B3604" i="6"/>
  <c r="B3603" i="6"/>
  <c r="B3602" i="6"/>
  <c r="B3601" i="6"/>
  <c r="B3600" i="6"/>
  <c r="B3599" i="6"/>
  <c r="B3598" i="6"/>
  <c r="B3597" i="6"/>
  <c r="B3596" i="6"/>
  <c r="B3595" i="6"/>
  <c r="B3594" i="6"/>
  <c r="B3593" i="6"/>
  <c r="B3592" i="6"/>
  <c r="B3591" i="6"/>
  <c r="B3590" i="6"/>
  <c r="B3589" i="6"/>
  <c r="B3588" i="6"/>
  <c r="B3587" i="6"/>
  <c r="B3586" i="6"/>
  <c r="B3585" i="6"/>
  <c r="B3584" i="6"/>
  <c r="B3583" i="6"/>
  <c r="B3582" i="6"/>
  <c r="B3581" i="6"/>
  <c r="B3580" i="6"/>
  <c r="B3579" i="6"/>
  <c r="B3578" i="6"/>
  <c r="B3577" i="6"/>
  <c r="B3576" i="6"/>
  <c r="B3575" i="6"/>
  <c r="B3574" i="6"/>
  <c r="B3573" i="6"/>
  <c r="B3572" i="6"/>
  <c r="B3571" i="6"/>
  <c r="B3570" i="6"/>
  <c r="B3569" i="6"/>
  <c r="B3568" i="6"/>
  <c r="B3567" i="6"/>
  <c r="B3566" i="6"/>
  <c r="B3565" i="6"/>
  <c r="B3564" i="6"/>
  <c r="B3563" i="6"/>
  <c r="B3562" i="6"/>
  <c r="B3561" i="6"/>
  <c r="B3560" i="6"/>
  <c r="B3559" i="6"/>
  <c r="B3558" i="6"/>
  <c r="B3557" i="6"/>
  <c r="B3556" i="6"/>
  <c r="B3555" i="6"/>
  <c r="B3554" i="6"/>
  <c r="B3553" i="6"/>
  <c r="B3552" i="6"/>
  <c r="B3551" i="6"/>
  <c r="B3550" i="6"/>
  <c r="B3549" i="6"/>
  <c r="B3548" i="6"/>
  <c r="B3547" i="6"/>
  <c r="B3546" i="6"/>
  <c r="B3545" i="6"/>
  <c r="B3544" i="6"/>
  <c r="B3543" i="6"/>
  <c r="B3542" i="6"/>
  <c r="B3541" i="6"/>
  <c r="B3540" i="6"/>
  <c r="B3539" i="6"/>
  <c r="B3538" i="6"/>
  <c r="B3537" i="6"/>
  <c r="B3536" i="6"/>
  <c r="B3535" i="6"/>
  <c r="B3534" i="6"/>
  <c r="B3533" i="6"/>
  <c r="B3532" i="6"/>
  <c r="B3531" i="6"/>
  <c r="B3530" i="6"/>
  <c r="B3529" i="6"/>
  <c r="B3528" i="6"/>
  <c r="B3527" i="6"/>
  <c r="B3526" i="6"/>
  <c r="B3525" i="6"/>
  <c r="B3524" i="6"/>
  <c r="B3523" i="6"/>
  <c r="B3522" i="6"/>
  <c r="B3521" i="6"/>
  <c r="B3520" i="6"/>
  <c r="B3519" i="6"/>
  <c r="B3518" i="6"/>
  <c r="B3517" i="6"/>
  <c r="B3516" i="6"/>
  <c r="B3515" i="6"/>
  <c r="B3514" i="6"/>
  <c r="B3513" i="6"/>
  <c r="B3512" i="6"/>
  <c r="B3511" i="6"/>
  <c r="B3510" i="6"/>
  <c r="B3509" i="6"/>
  <c r="B3508" i="6"/>
  <c r="B3507" i="6"/>
  <c r="B3506" i="6"/>
  <c r="B3505" i="6"/>
  <c r="B3504" i="6"/>
  <c r="B3503" i="6"/>
  <c r="B3502" i="6"/>
  <c r="B3501" i="6"/>
  <c r="B3500" i="6"/>
  <c r="B3499" i="6"/>
  <c r="B3498" i="6"/>
  <c r="B3497" i="6"/>
  <c r="B3496" i="6"/>
  <c r="B3495" i="6"/>
  <c r="B3494" i="6"/>
  <c r="B3493" i="6"/>
  <c r="B3492" i="6"/>
  <c r="B3491" i="6"/>
  <c r="B3490" i="6"/>
  <c r="B3489" i="6"/>
  <c r="B3488" i="6"/>
  <c r="B3487" i="6"/>
  <c r="B3486" i="6"/>
  <c r="B3485" i="6"/>
  <c r="B3484" i="6"/>
  <c r="B3483" i="6"/>
  <c r="B3482" i="6"/>
  <c r="B3481" i="6"/>
  <c r="B3480" i="6"/>
  <c r="B3479" i="6"/>
  <c r="B3478" i="6"/>
  <c r="B3477" i="6"/>
  <c r="B3476" i="6"/>
  <c r="B3475" i="6"/>
  <c r="B3474" i="6"/>
  <c r="B3473" i="6"/>
  <c r="B3472" i="6"/>
  <c r="B3471" i="6"/>
  <c r="B3470" i="6"/>
  <c r="B3469" i="6"/>
  <c r="B3468" i="6"/>
  <c r="B3467" i="6"/>
  <c r="B3466" i="6"/>
  <c r="B3465" i="6"/>
  <c r="B3464" i="6"/>
  <c r="B3463" i="6"/>
  <c r="B3462" i="6"/>
  <c r="B3461" i="6"/>
  <c r="B3460" i="6"/>
  <c r="B3459" i="6"/>
  <c r="B3458" i="6"/>
  <c r="B3457" i="6"/>
  <c r="B3456" i="6"/>
  <c r="B3455" i="6"/>
  <c r="B3454" i="6"/>
  <c r="B3453" i="6"/>
  <c r="B3452" i="6"/>
  <c r="B3451" i="6"/>
  <c r="B3450" i="6"/>
  <c r="B3449" i="6"/>
  <c r="B3448" i="6"/>
  <c r="B3447" i="6"/>
  <c r="B3446" i="6"/>
  <c r="B3445" i="6"/>
  <c r="B3444" i="6"/>
  <c r="B3443" i="6"/>
  <c r="B3442" i="6"/>
  <c r="B3441" i="6"/>
  <c r="B3440" i="6"/>
  <c r="B3439" i="6"/>
  <c r="B3438" i="6"/>
  <c r="B3437" i="6"/>
  <c r="B3436" i="6"/>
  <c r="B3435" i="6"/>
  <c r="B3434" i="6"/>
  <c r="B3433" i="6"/>
  <c r="B3432" i="6"/>
  <c r="B3431" i="6"/>
  <c r="B3430" i="6"/>
  <c r="B3429" i="6"/>
  <c r="B3428" i="6"/>
  <c r="B3427" i="6"/>
  <c r="B3426" i="6"/>
  <c r="B3425" i="6"/>
  <c r="B3424" i="6"/>
  <c r="B3423" i="6"/>
  <c r="B3422" i="6"/>
  <c r="B3421" i="6"/>
  <c r="B3420" i="6"/>
  <c r="B3419" i="6"/>
  <c r="B3418" i="6"/>
  <c r="B3417" i="6"/>
  <c r="B3416" i="6"/>
  <c r="B3415" i="6"/>
  <c r="B3414" i="6"/>
  <c r="B3413" i="6"/>
  <c r="B3412" i="6"/>
  <c r="B3411" i="6"/>
  <c r="B3410" i="6"/>
  <c r="B3409" i="6"/>
  <c r="B3408" i="6"/>
  <c r="B3407" i="6"/>
  <c r="B3406" i="6"/>
  <c r="B3405" i="6"/>
  <c r="B3404" i="6"/>
  <c r="B3403" i="6"/>
  <c r="B3402" i="6"/>
  <c r="B3401" i="6"/>
  <c r="B3400" i="6"/>
  <c r="B3399" i="6"/>
  <c r="B3398" i="6"/>
  <c r="B3397" i="6"/>
  <c r="B3396" i="6"/>
  <c r="B3395" i="6"/>
  <c r="B3394" i="6"/>
  <c r="B3393" i="6"/>
  <c r="B3392" i="6"/>
  <c r="B3391" i="6"/>
  <c r="B3390" i="6"/>
  <c r="B3389" i="6"/>
  <c r="B3388" i="6"/>
  <c r="B3387" i="6"/>
  <c r="B3386" i="6"/>
  <c r="B3385" i="6"/>
  <c r="B3384" i="6"/>
  <c r="B3383" i="6"/>
  <c r="B3382" i="6"/>
  <c r="B3381" i="6"/>
  <c r="B3380" i="6"/>
  <c r="B3379" i="6"/>
  <c r="B3378" i="6"/>
  <c r="B3377" i="6"/>
  <c r="B3376" i="6"/>
  <c r="B3375" i="6"/>
  <c r="B3374" i="6"/>
  <c r="B3373" i="6"/>
  <c r="B3372" i="6"/>
  <c r="B3371" i="6"/>
  <c r="B3370" i="6"/>
  <c r="B3369" i="6"/>
  <c r="B3368" i="6"/>
  <c r="B3367" i="6"/>
  <c r="B3366" i="6"/>
  <c r="B3365" i="6"/>
  <c r="B3364" i="6"/>
  <c r="B3363" i="6"/>
  <c r="B3362" i="6"/>
  <c r="B3361" i="6"/>
  <c r="B3360" i="6"/>
  <c r="B3359" i="6"/>
  <c r="B3358" i="6"/>
  <c r="B3357" i="6"/>
  <c r="B3356" i="6"/>
  <c r="B3355" i="6"/>
  <c r="B3354" i="6"/>
  <c r="B3353" i="6"/>
  <c r="B3352" i="6"/>
  <c r="B3351" i="6"/>
  <c r="B3350" i="6"/>
  <c r="B3349" i="6"/>
  <c r="B3348" i="6"/>
  <c r="B3347" i="6"/>
  <c r="B3346" i="6"/>
  <c r="B3345" i="6"/>
  <c r="B3344" i="6"/>
  <c r="B3343" i="6"/>
  <c r="B3342" i="6"/>
  <c r="B3341" i="6"/>
  <c r="B3340" i="6"/>
  <c r="B3339" i="6"/>
  <c r="B3338" i="6"/>
  <c r="B3337" i="6"/>
  <c r="B3336" i="6"/>
  <c r="B3335" i="6"/>
  <c r="B3334" i="6"/>
  <c r="B3333" i="6"/>
  <c r="B3332" i="6"/>
  <c r="B3331" i="6"/>
  <c r="B3330" i="6"/>
  <c r="B3329" i="6"/>
  <c r="B3328" i="6"/>
  <c r="B3327" i="6"/>
  <c r="B3326" i="6"/>
  <c r="B3325" i="6"/>
  <c r="B3324" i="6"/>
  <c r="B3323" i="6"/>
  <c r="B3322" i="6"/>
  <c r="B3321" i="6"/>
  <c r="B3320" i="6"/>
  <c r="B3319" i="6"/>
  <c r="B3318" i="6"/>
  <c r="B3317" i="6"/>
  <c r="B3316" i="6"/>
  <c r="B3315" i="6"/>
  <c r="B3314" i="6"/>
  <c r="B3313" i="6"/>
  <c r="B3312" i="6"/>
  <c r="B3311" i="6"/>
  <c r="B3310" i="6"/>
  <c r="B3309" i="6"/>
  <c r="B3308" i="6"/>
  <c r="B3307" i="6"/>
  <c r="B3306" i="6"/>
  <c r="B3305" i="6"/>
  <c r="B3304" i="6"/>
  <c r="B3303" i="6"/>
  <c r="B3302" i="6"/>
  <c r="B3301" i="6"/>
  <c r="B3300" i="6"/>
  <c r="B3299" i="6"/>
  <c r="B3298" i="6"/>
  <c r="B3297" i="6"/>
  <c r="B3296" i="6"/>
  <c r="B3295" i="6"/>
  <c r="B3294" i="6"/>
  <c r="B3293" i="6"/>
  <c r="B3292" i="6"/>
  <c r="B3291" i="6"/>
  <c r="B3290" i="6"/>
  <c r="B3289" i="6"/>
  <c r="B3288" i="6"/>
  <c r="B3287" i="6"/>
  <c r="B3286" i="6"/>
  <c r="B3285" i="6"/>
  <c r="B3284" i="6"/>
  <c r="B3283" i="6"/>
  <c r="B3282" i="6"/>
  <c r="B3281" i="6"/>
  <c r="B3280" i="6"/>
  <c r="B3279" i="6"/>
  <c r="B3278" i="6"/>
  <c r="B3277" i="6"/>
  <c r="B3276" i="6"/>
  <c r="B3275" i="6"/>
  <c r="B3274" i="6"/>
  <c r="B3273" i="6"/>
  <c r="B3272" i="6"/>
  <c r="B3271" i="6"/>
  <c r="B3270" i="6"/>
  <c r="B3269" i="6"/>
  <c r="B3268" i="6"/>
  <c r="B3267" i="6"/>
  <c r="B3266" i="6"/>
  <c r="B3265" i="6"/>
  <c r="B3264" i="6"/>
  <c r="B3263" i="6"/>
  <c r="B3262" i="6"/>
  <c r="B3261" i="6"/>
  <c r="B3260" i="6"/>
  <c r="B3259" i="6"/>
  <c r="B3258" i="6"/>
  <c r="B3257" i="6"/>
  <c r="B3256" i="6"/>
  <c r="B3255" i="6"/>
  <c r="B3254" i="6"/>
  <c r="B3253" i="6"/>
  <c r="B3252" i="6"/>
  <c r="B3251" i="6"/>
  <c r="B3250" i="6"/>
  <c r="B3249" i="6"/>
  <c r="B3248" i="6"/>
  <c r="B3247" i="6"/>
  <c r="B3246" i="6"/>
  <c r="B3245" i="6"/>
  <c r="B3244" i="6"/>
  <c r="B3243" i="6"/>
  <c r="B3242" i="6"/>
  <c r="B3241" i="6"/>
  <c r="B3240" i="6"/>
  <c r="B3239" i="6"/>
  <c r="B3238" i="6"/>
  <c r="B3237" i="6"/>
  <c r="B3236" i="6"/>
  <c r="B3235" i="6"/>
  <c r="B3234" i="6"/>
  <c r="B3233" i="6"/>
  <c r="B3232" i="6"/>
  <c r="B3231" i="6"/>
  <c r="B3230" i="6"/>
  <c r="B3229" i="6"/>
  <c r="B3228" i="6"/>
  <c r="B3227" i="6"/>
  <c r="B3226" i="6"/>
  <c r="B3225" i="6"/>
  <c r="B3224" i="6"/>
  <c r="B3223" i="6"/>
  <c r="B3222" i="6"/>
  <c r="B3221" i="6"/>
  <c r="B3220" i="6"/>
  <c r="B3219" i="6"/>
  <c r="B3218" i="6"/>
  <c r="B3217" i="6"/>
  <c r="B3216" i="6"/>
  <c r="B3215" i="6"/>
  <c r="B3214" i="6"/>
  <c r="B3213" i="6"/>
  <c r="B3212" i="6"/>
  <c r="B3211" i="6"/>
  <c r="B3210" i="6"/>
  <c r="B3209" i="6"/>
  <c r="B3208" i="6"/>
  <c r="B3207" i="6"/>
  <c r="B3206" i="6"/>
  <c r="B3205" i="6"/>
  <c r="B3204" i="6"/>
  <c r="B3203" i="6"/>
  <c r="B3202" i="6"/>
  <c r="B3201" i="6"/>
  <c r="B3200" i="6"/>
  <c r="B3199" i="6"/>
  <c r="B3198" i="6"/>
  <c r="B3197" i="6"/>
  <c r="B3196" i="6"/>
  <c r="B3195" i="6"/>
  <c r="B3194" i="6"/>
  <c r="B3193" i="6"/>
  <c r="B3192" i="6"/>
  <c r="B3191" i="6"/>
  <c r="B3190" i="6"/>
  <c r="B3189" i="6"/>
  <c r="B3188" i="6"/>
  <c r="B3187" i="6"/>
  <c r="B3186" i="6"/>
  <c r="B3185" i="6"/>
  <c r="B3184" i="6"/>
  <c r="B3183" i="6"/>
  <c r="B3182" i="6"/>
  <c r="B3181" i="6"/>
  <c r="B3180" i="6"/>
  <c r="B3179" i="6"/>
  <c r="B3178" i="6"/>
  <c r="B3177" i="6"/>
  <c r="B3176" i="6"/>
  <c r="B3175" i="6"/>
  <c r="B3174" i="6"/>
  <c r="B3173" i="6"/>
  <c r="B3172" i="6"/>
  <c r="B3171" i="6"/>
  <c r="B3170" i="6"/>
  <c r="B3169" i="6"/>
  <c r="B3168" i="6"/>
  <c r="B3167" i="6"/>
  <c r="B3166" i="6"/>
  <c r="B3165" i="6"/>
  <c r="B3164" i="6"/>
  <c r="B3163" i="6"/>
  <c r="B3162" i="6"/>
  <c r="B3161" i="6"/>
  <c r="B3160" i="6"/>
  <c r="B3159" i="6"/>
  <c r="B3158" i="6"/>
  <c r="B3157" i="6"/>
  <c r="B3156" i="6"/>
  <c r="B3155" i="6"/>
  <c r="B3154" i="6"/>
  <c r="B3153" i="6"/>
  <c r="B3152" i="6"/>
  <c r="B3151" i="6"/>
  <c r="B3150" i="6"/>
  <c r="B3149" i="6"/>
  <c r="B3148" i="6"/>
  <c r="B3147" i="6"/>
  <c r="B3146" i="6"/>
  <c r="B3145" i="6"/>
  <c r="B3144" i="6"/>
  <c r="B3143" i="6"/>
  <c r="B3142" i="6"/>
  <c r="B3141" i="6"/>
  <c r="B3140" i="6"/>
  <c r="B3139" i="6"/>
  <c r="B3138" i="6"/>
  <c r="B3137" i="6"/>
  <c r="B3136" i="6"/>
  <c r="B3135" i="6"/>
  <c r="B3134" i="6"/>
  <c r="B3133" i="6"/>
  <c r="B3132" i="6"/>
  <c r="B3131" i="6"/>
  <c r="B3130" i="6"/>
  <c r="B3129" i="6"/>
  <c r="B3128" i="6"/>
  <c r="B3127" i="6"/>
  <c r="B3126" i="6"/>
  <c r="B3125" i="6"/>
  <c r="B3124" i="6"/>
  <c r="B3123" i="6"/>
  <c r="B3122" i="6"/>
  <c r="B3121" i="6"/>
  <c r="B3120" i="6"/>
  <c r="B3119" i="6"/>
  <c r="B3118" i="6"/>
  <c r="B3117" i="6"/>
  <c r="B3116" i="6"/>
  <c r="B3115" i="6"/>
  <c r="B3114" i="6"/>
  <c r="B3113" i="6"/>
  <c r="B3112" i="6"/>
  <c r="B3111" i="6"/>
  <c r="B3110" i="6"/>
  <c r="B3109" i="6"/>
  <c r="B3108" i="6"/>
  <c r="B3107" i="6"/>
  <c r="B3106" i="6"/>
  <c r="B3105" i="6"/>
  <c r="B3104" i="6"/>
  <c r="B3103" i="6"/>
  <c r="B3102" i="6"/>
  <c r="B3101" i="6"/>
  <c r="B3100" i="6"/>
  <c r="B3099" i="6"/>
  <c r="B3098" i="6"/>
  <c r="B3097" i="6"/>
  <c r="B3096" i="6"/>
  <c r="B3095" i="6"/>
  <c r="B3094" i="6"/>
  <c r="B3093" i="6"/>
  <c r="B3092" i="6"/>
  <c r="B3091" i="6"/>
  <c r="B3090" i="6"/>
  <c r="B3089" i="6"/>
  <c r="B3088" i="6"/>
  <c r="B3087" i="6"/>
  <c r="B3086" i="6"/>
  <c r="B3085" i="6"/>
  <c r="B3084" i="6"/>
  <c r="B3083" i="6"/>
  <c r="B3082" i="6"/>
  <c r="B3081" i="6"/>
  <c r="B3080" i="6"/>
  <c r="B3079" i="6"/>
  <c r="B3078" i="6"/>
  <c r="B3077" i="6"/>
  <c r="B3076" i="6"/>
  <c r="B3075" i="6"/>
  <c r="B3074" i="6"/>
  <c r="B3073" i="6"/>
  <c r="B3072" i="6"/>
  <c r="B3071" i="6"/>
  <c r="B3070" i="6"/>
  <c r="B3069" i="6"/>
  <c r="B3068" i="6"/>
  <c r="B3067" i="6"/>
  <c r="B3066" i="6"/>
  <c r="B3065" i="6"/>
  <c r="B3064" i="6"/>
  <c r="B3063" i="6"/>
  <c r="B3062" i="6"/>
  <c r="B3061" i="6"/>
  <c r="B3060" i="6"/>
  <c r="B3059" i="6"/>
  <c r="B3058" i="6"/>
  <c r="B3057" i="6"/>
  <c r="B3056" i="6"/>
  <c r="B3055" i="6"/>
  <c r="B3054" i="6"/>
  <c r="B3053" i="6"/>
  <c r="B3052" i="6"/>
  <c r="B3051" i="6"/>
  <c r="B3050" i="6"/>
  <c r="B3049" i="6"/>
  <c r="B3048" i="6"/>
  <c r="B3047" i="6"/>
  <c r="B3046" i="6"/>
  <c r="B3045" i="6"/>
  <c r="B3044" i="6"/>
  <c r="B3043" i="6"/>
  <c r="B3042" i="6"/>
  <c r="B3041" i="6"/>
  <c r="B3040" i="6"/>
  <c r="B3039" i="6"/>
  <c r="B3038" i="6"/>
  <c r="B3037" i="6"/>
  <c r="B3036" i="6"/>
  <c r="B3035" i="6"/>
  <c r="B3034" i="6"/>
  <c r="B3033" i="6"/>
  <c r="B3032" i="6"/>
  <c r="B3031" i="6"/>
  <c r="B3030" i="6"/>
  <c r="B3029" i="6"/>
  <c r="B3028" i="6"/>
  <c r="B3027" i="6"/>
  <c r="B3026" i="6"/>
  <c r="B3025" i="6"/>
  <c r="B3024" i="6"/>
  <c r="B3023" i="6"/>
  <c r="B3022" i="6"/>
  <c r="B3021" i="6"/>
  <c r="B3020" i="6"/>
  <c r="B3019" i="6"/>
  <c r="B3018" i="6"/>
  <c r="B3017" i="6"/>
  <c r="B3016" i="6"/>
  <c r="B3015" i="6"/>
  <c r="B3014" i="6"/>
  <c r="B3013" i="6"/>
  <c r="B3012" i="6"/>
  <c r="B3011" i="6"/>
  <c r="B3010" i="6"/>
  <c r="B3009" i="6"/>
  <c r="B3008" i="6"/>
  <c r="B3007" i="6"/>
  <c r="B3006" i="6"/>
  <c r="B3005" i="6"/>
  <c r="B3004" i="6"/>
  <c r="B3003" i="6"/>
  <c r="B3002" i="6"/>
  <c r="B3001" i="6"/>
  <c r="B3000" i="6"/>
  <c r="B2999" i="6"/>
  <c r="B2998" i="6"/>
  <c r="B2997" i="6"/>
  <c r="B2996" i="6"/>
  <c r="B2995" i="6"/>
  <c r="B2994" i="6"/>
  <c r="B2993" i="6"/>
  <c r="B2992" i="6"/>
  <c r="B2991" i="6"/>
  <c r="B2990" i="6"/>
  <c r="B2989" i="6"/>
  <c r="B2988" i="6"/>
  <c r="B2987" i="6"/>
  <c r="B2986" i="6"/>
  <c r="B2985" i="6"/>
  <c r="B2984" i="6"/>
  <c r="B2983" i="6"/>
  <c r="B2982" i="6"/>
  <c r="B2981" i="6"/>
  <c r="B2980" i="6"/>
  <c r="B2979" i="6"/>
  <c r="B2978" i="6"/>
  <c r="B2977" i="6"/>
  <c r="B2976" i="6"/>
  <c r="B2975" i="6"/>
  <c r="B2974" i="6"/>
  <c r="B2973" i="6"/>
  <c r="B2972" i="6"/>
  <c r="B2971" i="6"/>
  <c r="B2970" i="6"/>
  <c r="B2969" i="6"/>
  <c r="B2968" i="6"/>
  <c r="B2967" i="6"/>
  <c r="B2966" i="6"/>
  <c r="B2965" i="6"/>
  <c r="B2964" i="6"/>
  <c r="B2963" i="6"/>
  <c r="B2962" i="6"/>
  <c r="B2961" i="6"/>
  <c r="B2960" i="6"/>
  <c r="B2959" i="6"/>
  <c r="B2958" i="6"/>
  <c r="B2957" i="6"/>
  <c r="B2956" i="6"/>
  <c r="B2955" i="6"/>
  <c r="B2954" i="6"/>
  <c r="B2953" i="6"/>
  <c r="B2952" i="6"/>
  <c r="B2951" i="6"/>
  <c r="B2950" i="6"/>
  <c r="B2949" i="6"/>
  <c r="B2948" i="6"/>
  <c r="B2947" i="6"/>
  <c r="B2946" i="6"/>
  <c r="B2945" i="6"/>
  <c r="B2944" i="6"/>
  <c r="B2943" i="6"/>
  <c r="B2942" i="6"/>
  <c r="B2941" i="6"/>
  <c r="B2940" i="6"/>
  <c r="B2939" i="6"/>
  <c r="B2938" i="6"/>
  <c r="B2937" i="6"/>
  <c r="B2936" i="6"/>
  <c r="B2935" i="6"/>
  <c r="B2934" i="6"/>
  <c r="B2933" i="6"/>
  <c r="B2932" i="6"/>
  <c r="B2931" i="6"/>
  <c r="B2930" i="6"/>
  <c r="B2929" i="6"/>
  <c r="B2928" i="6"/>
  <c r="B2927" i="6"/>
  <c r="B2926" i="6"/>
  <c r="B2925" i="6"/>
  <c r="B2924" i="6"/>
  <c r="B2923" i="6"/>
  <c r="B2922" i="6"/>
  <c r="B2921" i="6"/>
  <c r="B2920" i="6"/>
  <c r="B2919" i="6"/>
  <c r="B2918" i="6"/>
  <c r="B2917" i="6"/>
  <c r="B2916" i="6"/>
  <c r="B2915" i="6"/>
  <c r="B2914" i="6"/>
  <c r="B2913" i="6"/>
  <c r="B2912" i="6"/>
  <c r="B2911" i="6"/>
  <c r="B2910" i="6"/>
  <c r="B2909" i="6"/>
  <c r="B2908" i="6"/>
  <c r="B2907" i="6"/>
  <c r="B2906" i="6"/>
  <c r="B2905" i="6"/>
  <c r="B2904" i="6"/>
  <c r="B2903" i="6"/>
  <c r="B2902" i="6"/>
  <c r="B2901" i="6"/>
  <c r="B2900" i="6"/>
  <c r="B2899" i="6"/>
  <c r="B2898" i="6"/>
  <c r="B2897" i="6"/>
  <c r="B2896" i="6"/>
  <c r="B2895" i="6"/>
  <c r="B2894" i="6"/>
  <c r="B2893" i="6"/>
  <c r="B2892" i="6"/>
  <c r="B2891" i="6"/>
  <c r="B2890" i="6"/>
  <c r="B2889" i="6"/>
  <c r="B2888" i="6"/>
  <c r="B2887" i="6"/>
  <c r="B2886" i="6"/>
  <c r="B2885" i="6"/>
  <c r="B2884" i="6"/>
  <c r="B2883" i="6"/>
  <c r="B2882" i="6"/>
  <c r="B2881" i="6"/>
  <c r="B2880" i="6"/>
  <c r="B2879" i="6"/>
  <c r="B2878" i="6"/>
  <c r="B2877" i="6"/>
  <c r="B2876" i="6"/>
  <c r="B2875" i="6"/>
  <c r="B2874" i="6"/>
  <c r="B2873" i="6"/>
  <c r="B2872" i="6"/>
  <c r="B2871" i="6"/>
  <c r="B2870" i="6"/>
  <c r="B2869" i="6"/>
  <c r="B2868" i="6"/>
  <c r="B2867" i="6"/>
  <c r="B2866" i="6"/>
  <c r="B2865" i="6"/>
  <c r="B2864" i="6"/>
  <c r="B2863" i="6"/>
  <c r="B2862" i="6"/>
  <c r="B2861" i="6"/>
  <c r="B2860" i="6"/>
  <c r="B2859" i="6"/>
  <c r="B2858" i="6"/>
  <c r="B2857" i="6"/>
  <c r="B2856" i="6"/>
  <c r="B2855" i="6"/>
  <c r="B2854" i="6"/>
  <c r="B2853" i="6"/>
  <c r="B2852" i="6"/>
  <c r="B2851" i="6"/>
  <c r="B2850" i="6"/>
  <c r="B2849" i="6"/>
  <c r="B2848" i="6"/>
  <c r="B2847" i="6"/>
  <c r="B2846" i="6"/>
  <c r="B2845" i="6"/>
  <c r="B2844" i="6"/>
  <c r="B2843" i="6"/>
  <c r="B2842" i="6"/>
  <c r="B2841" i="6"/>
  <c r="B2840" i="6"/>
  <c r="B2839" i="6"/>
  <c r="B2838" i="6"/>
  <c r="B2837" i="6"/>
  <c r="B2836" i="6"/>
  <c r="B2835" i="6"/>
  <c r="B2834" i="6"/>
  <c r="B2833" i="6"/>
  <c r="B2832" i="6"/>
  <c r="B2831" i="6"/>
  <c r="B2830" i="6"/>
  <c r="B2829" i="6"/>
  <c r="B2828" i="6"/>
  <c r="B2827" i="6"/>
  <c r="B2826" i="6"/>
  <c r="B2825" i="6"/>
  <c r="B2824" i="6"/>
  <c r="B2823" i="6"/>
  <c r="B2822" i="6"/>
  <c r="B2821" i="6"/>
  <c r="B2820" i="6"/>
  <c r="B2819" i="6"/>
  <c r="B2818" i="6"/>
  <c r="B2817" i="6"/>
  <c r="B2816" i="6"/>
  <c r="B2815" i="6"/>
  <c r="B2814" i="6"/>
  <c r="B2813" i="6"/>
  <c r="B2812" i="6"/>
  <c r="B2811" i="6"/>
  <c r="B2810" i="6"/>
  <c r="B2809" i="6"/>
  <c r="B2808" i="6"/>
  <c r="B2807" i="6"/>
  <c r="B2806" i="6"/>
  <c r="B2805" i="6"/>
  <c r="B2804" i="6"/>
  <c r="B2803" i="6"/>
  <c r="B2802" i="6"/>
  <c r="B2801" i="6"/>
  <c r="B2800" i="6"/>
  <c r="B2799" i="6"/>
  <c r="B2798" i="6"/>
  <c r="B2797" i="6"/>
  <c r="B2796" i="6"/>
  <c r="B2795" i="6"/>
  <c r="B2794" i="6"/>
  <c r="B2793" i="6"/>
  <c r="B2792" i="6"/>
  <c r="B2791" i="6"/>
  <c r="B2790" i="6"/>
  <c r="B2789" i="6"/>
  <c r="B2788" i="6"/>
  <c r="B2787" i="6"/>
  <c r="B2786" i="6"/>
  <c r="B2785" i="6"/>
  <c r="B2784" i="6"/>
  <c r="B2783" i="6"/>
  <c r="B2782" i="6"/>
  <c r="B2781" i="6"/>
  <c r="B2780" i="6"/>
  <c r="B2779" i="6"/>
  <c r="B2778" i="6"/>
  <c r="B2777" i="6"/>
  <c r="B2776" i="6"/>
  <c r="B2775" i="6"/>
  <c r="B2774" i="6"/>
  <c r="B2773" i="6"/>
  <c r="B2772" i="6"/>
  <c r="B2771" i="6"/>
  <c r="B2770" i="6"/>
  <c r="B2769" i="6"/>
  <c r="B2768" i="6"/>
  <c r="B2767" i="6"/>
  <c r="B2766" i="6"/>
  <c r="B2765" i="6"/>
  <c r="B2764" i="6"/>
  <c r="B2763" i="6"/>
  <c r="B2762" i="6"/>
  <c r="B2761" i="6"/>
  <c r="B2760" i="6"/>
  <c r="B2759" i="6"/>
  <c r="B2758" i="6"/>
  <c r="B2757" i="6"/>
  <c r="B2756" i="6"/>
  <c r="B2755" i="6"/>
  <c r="B2754" i="6"/>
  <c r="B2753" i="6"/>
  <c r="B2752" i="6"/>
  <c r="B2751" i="6"/>
  <c r="B2750" i="6"/>
  <c r="B2749" i="6"/>
  <c r="B2748" i="6"/>
  <c r="B2747" i="6"/>
  <c r="B2746" i="6"/>
  <c r="B2745" i="6"/>
  <c r="B2744" i="6"/>
  <c r="B2743" i="6"/>
  <c r="B2742" i="6"/>
  <c r="B2741" i="6"/>
  <c r="B2740" i="6"/>
  <c r="B2739" i="6"/>
  <c r="B2738" i="6"/>
  <c r="B2737" i="6"/>
  <c r="B2736" i="6"/>
  <c r="B2735" i="6"/>
  <c r="B2734" i="6"/>
  <c r="B2733" i="6"/>
  <c r="B2732" i="6"/>
  <c r="B2731" i="6"/>
  <c r="B2730" i="6"/>
  <c r="B2729" i="6"/>
  <c r="B2728" i="6"/>
  <c r="B2727" i="6"/>
  <c r="B2726" i="6"/>
  <c r="B2725" i="6"/>
  <c r="B2724" i="6"/>
  <c r="B2723" i="6"/>
  <c r="B2722" i="6"/>
  <c r="B2721" i="6"/>
  <c r="B2720" i="6"/>
  <c r="B2719" i="6"/>
  <c r="B2718" i="6"/>
  <c r="B2717" i="6"/>
  <c r="B2716" i="6"/>
  <c r="B2715" i="6"/>
  <c r="B2714" i="6"/>
  <c r="B2713" i="6"/>
  <c r="B2712" i="6"/>
  <c r="B2711" i="6"/>
  <c r="B2710" i="6"/>
  <c r="B2709" i="6"/>
  <c r="B2708" i="6"/>
  <c r="B2707" i="6"/>
  <c r="B2706" i="6"/>
  <c r="B2705" i="6"/>
  <c r="B2704" i="6"/>
  <c r="B2703" i="6"/>
  <c r="B2702" i="6"/>
  <c r="B2701" i="6"/>
  <c r="B2700" i="6"/>
  <c r="B2699" i="6"/>
  <c r="B2698" i="6"/>
  <c r="B2697" i="6"/>
  <c r="B2696" i="6"/>
  <c r="B2695" i="6"/>
  <c r="B2694" i="6"/>
  <c r="B2693" i="6"/>
  <c r="B2692" i="6"/>
  <c r="B2691" i="6"/>
  <c r="B2690" i="6"/>
  <c r="B2689" i="6"/>
  <c r="B2688" i="6"/>
  <c r="B2687" i="6"/>
  <c r="B2686" i="6"/>
  <c r="B2685" i="6"/>
  <c r="B2684" i="6"/>
  <c r="B2683" i="6"/>
  <c r="B2682" i="6"/>
  <c r="B2681" i="6"/>
  <c r="B2680" i="6"/>
  <c r="B2679" i="6"/>
  <c r="B2678" i="6"/>
  <c r="B2677" i="6"/>
  <c r="B2676" i="6"/>
  <c r="B2675" i="6"/>
  <c r="B2674" i="6"/>
  <c r="B2673" i="6"/>
  <c r="B2672" i="6"/>
  <c r="B2671" i="6"/>
  <c r="B2670" i="6"/>
  <c r="B2669" i="6"/>
  <c r="B2668" i="6"/>
  <c r="B2667" i="6"/>
  <c r="B2666" i="6"/>
  <c r="B2665" i="6"/>
  <c r="B2664" i="6"/>
  <c r="B2663" i="6"/>
  <c r="B2662" i="6"/>
  <c r="B2661" i="6"/>
  <c r="B2660" i="6"/>
  <c r="B2659" i="6"/>
  <c r="B2658" i="6"/>
  <c r="B2657" i="6"/>
  <c r="B2656" i="6"/>
  <c r="B2655" i="6"/>
  <c r="B2654" i="6"/>
  <c r="B2653" i="6"/>
  <c r="B2652" i="6"/>
  <c r="B2651" i="6"/>
  <c r="B2650" i="6"/>
  <c r="B2649" i="6"/>
  <c r="B2648" i="6"/>
  <c r="B2647" i="6"/>
  <c r="B2646" i="6"/>
  <c r="B2645" i="6"/>
  <c r="B2644" i="6"/>
  <c r="B2643" i="6"/>
  <c r="B2642" i="6"/>
  <c r="B2641" i="6"/>
  <c r="B2640" i="6"/>
  <c r="B2639" i="6"/>
  <c r="B2638" i="6"/>
  <c r="B2637" i="6"/>
  <c r="B2636" i="6"/>
  <c r="B2635" i="6"/>
  <c r="B2634" i="6"/>
  <c r="B2633" i="6"/>
  <c r="B2632" i="6"/>
  <c r="B2631" i="6"/>
  <c r="B2630" i="6"/>
  <c r="B2629" i="6"/>
  <c r="B2628" i="6"/>
  <c r="B2627" i="6"/>
  <c r="B2626" i="6"/>
  <c r="B2625" i="6"/>
  <c r="B2624" i="6"/>
  <c r="B2623" i="6"/>
  <c r="B2622" i="6"/>
  <c r="B2621" i="6"/>
  <c r="B2620" i="6"/>
  <c r="B2619" i="6"/>
  <c r="B2618" i="6"/>
  <c r="B2617" i="6"/>
  <c r="B2616" i="6"/>
  <c r="B2615" i="6"/>
  <c r="B2614" i="6"/>
  <c r="B2613" i="6"/>
  <c r="B2612" i="6"/>
  <c r="B2611" i="6"/>
  <c r="B2610" i="6"/>
  <c r="B2609" i="6"/>
  <c r="B2608" i="6"/>
  <c r="B2607" i="6"/>
  <c r="B2606" i="6"/>
  <c r="B2605" i="6"/>
  <c r="B2604" i="6"/>
  <c r="B2603" i="6"/>
  <c r="B2602" i="6"/>
  <c r="B2601" i="6"/>
  <c r="B2600" i="6"/>
  <c r="B2599" i="6"/>
  <c r="B2598" i="6"/>
  <c r="B2597" i="6"/>
  <c r="B2596" i="6"/>
  <c r="B2595" i="6"/>
  <c r="B2594" i="6"/>
  <c r="B2593" i="6"/>
  <c r="B2592" i="6"/>
  <c r="B2591" i="6"/>
  <c r="B2590" i="6"/>
  <c r="B2589" i="6"/>
  <c r="B2588" i="6"/>
  <c r="B2587" i="6"/>
  <c r="B2586" i="6"/>
  <c r="B2585" i="6"/>
  <c r="B2584" i="6"/>
  <c r="B2583" i="6"/>
  <c r="B2582" i="6"/>
  <c r="B2581" i="6"/>
  <c r="B2580" i="6"/>
  <c r="B2579" i="6"/>
  <c r="B2578" i="6"/>
  <c r="B2577" i="6"/>
  <c r="B2576" i="6"/>
  <c r="B2575" i="6"/>
  <c r="B2574" i="6"/>
  <c r="B2573" i="6"/>
  <c r="B2572" i="6"/>
  <c r="B2571" i="6"/>
  <c r="B2570" i="6"/>
  <c r="B2569" i="6"/>
  <c r="B2568" i="6"/>
  <c r="B2567" i="6"/>
  <c r="B2566" i="6"/>
  <c r="B2565" i="6"/>
  <c r="B2564" i="6"/>
  <c r="B2563" i="6"/>
  <c r="B2562" i="6"/>
  <c r="B2561" i="6"/>
  <c r="B2560" i="6"/>
  <c r="B2559" i="6"/>
  <c r="B2558" i="6"/>
  <c r="B2557" i="6"/>
  <c r="B2556" i="6"/>
  <c r="B2555" i="6"/>
  <c r="B2554" i="6"/>
  <c r="B2553" i="6"/>
  <c r="B2552" i="6"/>
  <c r="B2551" i="6"/>
  <c r="B2550" i="6"/>
  <c r="B2549" i="6"/>
  <c r="B2548" i="6"/>
  <c r="B2547" i="6"/>
  <c r="B2546" i="6"/>
  <c r="B2545" i="6"/>
  <c r="B2544" i="6"/>
  <c r="B2543" i="6"/>
  <c r="B2542" i="6"/>
  <c r="B2541" i="6"/>
  <c r="B2540" i="6"/>
  <c r="B2539" i="6"/>
  <c r="B2538" i="6"/>
  <c r="B2537" i="6"/>
  <c r="B2536" i="6"/>
  <c r="B2535" i="6"/>
  <c r="B2534" i="6"/>
  <c r="B2533" i="6"/>
  <c r="B2532" i="6"/>
  <c r="B2531" i="6"/>
  <c r="B2530" i="6"/>
  <c r="B2529" i="6"/>
  <c r="B2528" i="6"/>
  <c r="B2527" i="6"/>
  <c r="B2526" i="6"/>
  <c r="B2525" i="6"/>
  <c r="B2524" i="6"/>
  <c r="B2523" i="6"/>
  <c r="B2522" i="6"/>
  <c r="B2521" i="6"/>
  <c r="B2520" i="6"/>
  <c r="B2519" i="6"/>
  <c r="B2518" i="6"/>
  <c r="B2517" i="6"/>
  <c r="B2516" i="6"/>
  <c r="B2515" i="6"/>
  <c r="B2514" i="6"/>
  <c r="B2513" i="6"/>
  <c r="B2512" i="6"/>
  <c r="B2511" i="6"/>
  <c r="B2510" i="6"/>
  <c r="B2509" i="6"/>
  <c r="B2508" i="6"/>
  <c r="B2507" i="6"/>
  <c r="B2506" i="6"/>
  <c r="B2505" i="6"/>
  <c r="B2504" i="6"/>
  <c r="B2503" i="6"/>
  <c r="B2502" i="6"/>
  <c r="B2501" i="6"/>
  <c r="B2500" i="6"/>
  <c r="B2499" i="6"/>
  <c r="B2498" i="6"/>
  <c r="B2497" i="6"/>
  <c r="B2496" i="6"/>
  <c r="B2495" i="6"/>
  <c r="B2494" i="6"/>
  <c r="B2493" i="6"/>
  <c r="B2492" i="6"/>
  <c r="B2491" i="6"/>
  <c r="B2490" i="6"/>
  <c r="B2489" i="6"/>
  <c r="B2488" i="6"/>
  <c r="B2487" i="6"/>
  <c r="B2486" i="6"/>
  <c r="B2485" i="6"/>
  <c r="B2484" i="6"/>
  <c r="B2483" i="6"/>
  <c r="B2482" i="6"/>
  <c r="B2481" i="6"/>
  <c r="B2480" i="6"/>
  <c r="B2479" i="6"/>
  <c r="B2478" i="6"/>
  <c r="B2477" i="6"/>
  <c r="B2476" i="6"/>
  <c r="B2475" i="6"/>
  <c r="B2474" i="6"/>
  <c r="B2473" i="6"/>
  <c r="B2472" i="6"/>
  <c r="B2471" i="6"/>
  <c r="B2470" i="6"/>
  <c r="B2469" i="6"/>
  <c r="B2468" i="6"/>
  <c r="B2467" i="6"/>
  <c r="B2466" i="6"/>
  <c r="B2465" i="6"/>
  <c r="B2464" i="6"/>
  <c r="B2463" i="6"/>
  <c r="B2462" i="6"/>
  <c r="B2461" i="6"/>
  <c r="B2460" i="6"/>
  <c r="B2459" i="6"/>
  <c r="B2458" i="6"/>
  <c r="B2457" i="6"/>
  <c r="B2456" i="6"/>
  <c r="B2455" i="6"/>
  <c r="B2454" i="6"/>
  <c r="B2453" i="6"/>
  <c r="B2452" i="6"/>
  <c r="B2451" i="6"/>
  <c r="B2450" i="6"/>
  <c r="B2449" i="6"/>
  <c r="B2448" i="6"/>
  <c r="B2447" i="6"/>
  <c r="B2446" i="6"/>
  <c r="B2445" i="6"/>
  <c r="B2444" i="6"/>
  <c r="B2443" i="6"/>
  <c r="B2442" i="6"/>
  <c r="B2441" i="6"/>
  <c r="B2440" i="6"/>
  <c r="B2439" i="6"/>
  <c r="B2438" i="6"/>
  <c r="B2437" i="6"/>
  <c r="B2436" i="6"/>
  <c r="B2435" i="6"/>
  <c r="B2434" i="6"/>
  <c r="B2433" i="6"/>
  <c r="B2432" i="6"/>
  <c r="B2431" i="6"/>
  <c r="B2430" i="6"/>
  <c r="B2429" i="6"/>
  <c r="B2428" i="6"/>
  <c r="B2427" i="6"/>
  <c r="B2426" i="6"/>
  <c r="B2425" i="6"/>
  <c r="B2424" i="6"/>
  <c r="B2423" i="6"/>
  <c r="B2422" i="6"/>
  <c r="B2421" i="6"/>
  <c r="B2420" i="6"/>
  <c r="B2419" i="6"/>
  <c r="B2418" i="6"/>
  <c r="B2417" i="6"/>
  <c r="B2416" i="6"/>
  <c r="B2415" i="6"/>
  <c r="B2414" i="6"/>
  <c r="B2413" i="6"/>
  <c r="B2412" i="6"/>
  <c r="B2411" i="6"/>
  <c r="B2410" i="6"/>
  <c r="B2409" i="6"/>
  <c r="B2408" i="6"/>
  <c r="B2407" i="6"/>
  <c r="B2406" i="6"/>
  <c r="B2405" i="6"/>
  <c r="B2404" i="6"/>
  <c r="B2403" i="6"/>
  <c r="B2402" i="6"/>
  <c r="B2401" i="6"/>
  <c r="B2400" i="6"/>
  <c r="B2399" i="6"/>
  <c r="B2398" i="6"/>
  <c r="B2397" i="6"/>
  <c r="B2396" i="6"/>
  <c r="B2395" i="6"/>
  <c r="B2394" i="6"/>
  <c r="B2393" i="6"/>
  <c r="B2392" i="6"/>
  <c r="B2391" i="6"/>
  <c r="B2390" i="6"/>
  <c r="B2389" i="6"/>
  <c r="B2388" i="6"/>
  <c r="B2387" i="6"/>
  <c r="B2386" i="6"/>
  <c r="B2385" i="6"/>
  <c r="B2384" i="6"/>
  <c r="B2383" i="6"/>
  <c r="B2382" i="6"/>
  <c r="B2381" i="6"/>
  <c r="B2380" i="6"/>
  <c r="B2379" i="6"/>
  <c r="B2378" i="6"/>
  <c r="B2377" i="6"/>
  <c r="B2376" i="6"/>
  <c r="B2375" i="6"/>
  <c r="B2374" i="6"/>
  <c r="B2373" i="6"/>
  <c r="B2372" i="6"/>
  <c r="B2371" i="6"/>
  <c r="B2370" i="6"/>
  <c r="B2369" i="6"/>
  <c r="B2368" i="6"/>
  <c r="B2367" i="6"/>
  <c r="B2366" i="6"/>
  <c r="B2365" i="6"/>
  <c r="B2364" i="6"/>
  <c r="B2363" i="6"/>
  <c r="B2362" i="6"/>
  <c r="B2361" i="6"/>
  <c r="B2360" i="6"/>
  <c r="B2359" i="6"/>
  <c r="B2358" i="6"/>
  <c r="B2357" i="6"/>
  <c r="B2356" i="6"/>
  <c r="B2355" i="6"/>
  <c r="B2354" i="6"/>
  <c r="B2353" i="6"/>
  <c r="B2352" i="6"/>
  <c r="B2351" i="6"/>
  <c r="B2350" i="6"/>
  <c r="B2349" i="6"/>
  <c r="B2348" i="6"/>
  <c r="B2347" i="6"/>
  <c r="B2346" i="6"/>
  <c r="B2345" i="6"/>
  <c r="B2344" i="6"/>
  <c r="B2343" i="6"/>
  <c r="B2342" i="6"/>
  <c r="B2341" i="6"/>
  <c r="B2340" i="6"/>
  <c r="B2339" i="6"/>
  <c r="B2338" i="6"/>
  <c r="B2337" i="6"/>
  <c r="B2336" i="6"/>
  <c r="B2335" i="6"/>
  <c r="B2334" i="6"/>
  <c r="B2333" i="6"/>
  <c r="B2332" i="6"/>
  <c r="B2331" i="6"/>
  <c r="B2330" i="6"/>
  <c r="B2329" i="6"/>
  <c r="B2328" i="6"/>
  <c r="B2327" i="6"/>
  <c r="B2326" i="6"/>
  <c r="B2325" i="6"/>
  <c r="B2324" i="6"/>
  <c r="B2323" i="6"/>
  <c r="B2322" i="6"/>
  <c r="B2321" i="6"/>
  <c r="B2320" i="6"/>
  <c r="B2319" i="6"/>
  <c r="B2318" i="6"/>
  <c r="B2317" i="6"/>
  <c r="B2316" i="6"/>
  <c r="B2315" i="6"/>
  <c r="B2314" i="6"/>
  <c r="B2313" i="6"/>
  <c r="B2312" i="6"/>
  <c r="B2311" i="6"/>
  <c r="B2310" i="6"/>
  <c r="B2309" i="6"/>
  <c r="B2308" i="6"/>
  <c r="B2307" i="6"/>
  <c r="B2306" i="6"/>
  <c r="B2305" i="6"/>
  <c r="B2304" i="6"/>
  <c r="B2303" i="6"/>
  <c r="B2302" i="6"/>
  <c r="B2301" i="6"/>
  <c r="B2300" i="6"/>
  <c r="B2299" i="6"/>
  <c r="B2298" i="6"/>
  <c r="B2297" i="6"/>
  <c r="B2296" i="6"/>
  <c r="B2295" i="6"/>
  <c r="B2294" i="6"/>
  <c r="B2293" i="6"/>
  <c r="B2292" i="6"/>
  <c r="B2291" i="6"/>
  <c r="B2290" i="6"/>
  <c r="B2289" i="6"/>
  <c r="B2288" i="6"/>
  <c r="B2287" i="6"/>
  <c r="B2286" i="6"/>
  <c r="B2285" i="6"/>
  <c r="B2284" i="6"/>
  <c r="B2283" i="6"/>
  <c r="B2282" i="6"/>
  <c r="B2281" i="6"/>
  <c r="B2280" i="6"/>
  <c r="B2279" i="6"/>
  <c r="B2278" i="6"/>
  <c r="B2277" i="6"/>
  <c r="B2276" i="6"/>
  <c r="B2275" i="6"/>
  <c r="B2274" i="6"/>
  <c r="B2273" i="6"/>
  <c r="B2272" i="6"/>
  <c r="B2271" i="6"/>
  <c r="B2270" i="6"/>
  <c r="B2269" i="6"/>
  <c r="B2268" i="6"/>
  <c r="B2267" i="6"/>
  <c r="B2266" i="6"/>
  <c r="B2265" i="6"/>
  <c r="B2264" i="6"/>
  <c r="B2263" i="6"/>
  <c r="B2262" i="6"/>
  <c r="B2261" i="6"/>
  <c r="B2260" i="6"/>
  <c r="B2259" i="6"/>
  <c r="B2258" i="6"/>
  <c r="B2257" i="6"/>
  <c r="B2256" i="6"/>
  <c r="B2255" i="6"/>
  <c r="B2254" i="6"/>
  <c r="B2253" i="6"/>
  <c r="B2252" i="6"/>
  <c r="B2251" i="6"/>
  <c r="B2250" i="6"/>
  <c r="B2249" i="6"/>
  <c r="B2248" i="6"/>
  <c r="B2247" i="6"/>
  <c r="B2246" i="6"/>
  <c r="B2245" i="6"/>
  <c r="B2244" i="6"/>
  <c r="B2243" i="6"/>
  <c r="B2242" i="6"/>
  <c r="B2241" i="6"/>
  <c r="B2240" i="6"/>
  <c r="B2239" i="6"/>
  <c r="B2238" i="6"/>
  <c r="B2237" i="6"/>
  <c r="B2236" i="6"/>
  <c r="B2235" i="6"/>
  <c r="B2234" i="6"/>
  <c r="B2233" i="6"/>
  <c r="B2232" i="6"/>
  <c r="B2231" i="6"/>
  <c r="B2230" i="6"/>
  <c r="B2229" i="6"/>
  <c r="B2228" i="6"/>
  <c r="B2227" i="6"/>
  <c r="B2226" i="6"/>
  <c r="B2225" i="6"/>
  <c r="B2224" i="6"/>
  <c r="B2223" i="6"/>
  <c r="B2222" i="6"/>
  <c r="B2221" i="6"/>
  <c r="B2220" i="6"/>
  <c r="B2219" i="6"/>
  <c r="B2218" i="6"/>
  <c r="B2217" i="6"/>
  <c r="B2216" i="6"/>
  <c r="B2215" i="6"/>
  <c r="B2214" i="6"/>
  <c r="B2213" i="6"/>
  <c r="B2212" i="6"/>
  <c r="B2211" i="6"/>
  <c r="B2210" i="6"/>
  <c r="B2209" i="6"/>
  <c r="B2208" i="6"/>
  <c r="B2207" i="6"/>
  <c r="B2206" i="6"/>
  <c r="B2205" i="6"/>
  <c r="B2204" i="6"/>
  <c r="B2203" i="6"/>
  <c r="B2202" i="6"/>
  <c r="B2201" i="6"/>
  <c r="B2200" i="6"/>
  <c r="B2199" i="6"/>
  <c r="B2198" i="6"/>
  <c r="B2197" i="6"/>
  <c r="B2196" i="6"/>
  <c r="B2195" i="6"/>
  <c r="B2194" i="6"/>
  <c r="B2193" i="6"/>
  <c r="B2192" i="6"/>
  <c r="B2191" i="6"/>
  <c r="B2190" i="6"/>
  <c r="B2189" i="6"/>
  <c r="B2188" i="6"/>
  <c r="B2187" i="6"/>
  <c r="B2186" i="6"/>
  <c r="B2185" i="6"/>
  <c r="B2184" i="6"/>
  <c r="B2183" i="6"/>
  <c r="B2182" i="6"/>
  <c r="B2181" i="6"/>
  <c r="B2180" i="6"/>
  <c r="B2179" i="6"/>
  <c r="B2178" i="6"/>
  <c r="B2177" i="6"/>
  <c r="B2176" i="6"/>
  <c r="B2175" i="6"/>
  <c r="B2174" i="6"/>
  <c r="B2173" i="6"/>
  <c r="B2172" i="6"/>
  <c r="B2171" i="6"/>
  <c r="B2170" i="6"/>
  <c r="B2169" i="6"/>
  <c r="B2168" i="6"/>
  <c r="B2167" i="6"/>
  <c r="B2166" i="6"/>
  <c r="B2165" i="6"/>
  <c r="B2164" i="6"/>
  <c r="B2163" i="6"/>
  <c r="B2162" i="6"/>
  <c r="B2161" i="6"/>
  <c r="B2160" i="6"/>
  <c r="B2159" i="6"/>
  <c r="B2158" i="6"/>
  <c r="B2157" i="6"/>
  <c r="B2156" i="6"/>
  <c r="B2155" i="6"/>
  <c r="B2154" i="6"/>
  <c r="B2153" i="6"/>
  <c r="B2152" i="6"/>
  <c r="B2151" i="6"/>
  <c r="B2150" i="6"/>
  <c r="B2149" i="6"/>
  <c r="B2148" i="6"/>
  <c r="B2147" i="6"/>
  <c r="B2146" i="6"/>
  <c r="B2145" i="6"/>
  <c r="B2144" i="6"/>
  <c r="B2143" i="6"/>
  <c r="B2142" i="6"/>
  <c r="B2141" i="6"/>
  <c r="B2140" i="6"/>
  <c r="B2139" i="6"/>
  <c r="B2138" i="6"/>
  <c r="B2137" i="6"/>
  <c r="B2136" i="6"/>
  <c r="B2135" i="6"/>
  <c r="B2134" i="6"/>
  <c r="B2133" i="6"/>
  <c r="B2132" i="6"/>
  <c r="B2131" i="6"/>
  <c r="B2130" i="6"/>
  <c r="B2129" i="6"/>
  <c r="B2128" i="6"/>
  <c r="B2127" i="6"/>
  <c r="B2126" i="6"/>
  <c r="B2125" i="6"/>
  <c r="B2124" i="6"/>
  <c r="B2123" i="6"/>
  <c r="B2122" i="6"/>
  <c r="B2121" i="6"/>
  <c r="B2120" i="6"/>
  <c r="B2119" i="6"/>
  <c r="B2118" i="6"/>
  <c r="B2117" i="6"/>
  <c r="B2116" i="6"/>
  <c r="B2115" i="6"/>
  <c r="B2114" i="6"/>
  <c r="B2113" i="6"/>
  <c r="B2112" i="6"/>
  <c r="B2111" i="6"/>
  <c r="B2110" i="6"/>
  <c r="B2109" i="6"/>
  <c r="B2108" i="6"/>
  <c r="B2107" i="6"/>
  <c r="B2106" i="6"/>
  <c r="B2105" i="6"/>
  <c r="B2104" i="6"/>
  <c r="B2103" i="6"/>
  <c r="B2102" i="6"/>
  <c r="B2101" i="6"/>
  <c r="B2100" i="6"/>
  <c r="B2099" i="6"/>
  <c r="B2098" i="6"/>
  <c r="B2097" i="6"/>
  <c r="B2096" i="6"/>
  <c r="B2095" i="6"/>
  <c r="B2094" i="6"/>
  <c r="B2093" i="6"/>
  <c r="B2092" i="6"/>
  <c r="B2091" i="6"/>
  <c r="B2090" i="6"/>
  <c r="B2089" i="6"/>
  <c r="B2088" i="6"/>
  <c r="B2087" i="6"/>
  <c r="B2086" i="6"/>
  <c r="B2085" i="6"/>
  <c r="B2084" i="6"/>
  <c r="B2083" i="6"/>
  <c r="B2082" i="6"/>
  <c r="B2081" i="6"/>
  <c r="B2080" i="6"/>
  <c r="B2079" i="6"/>
  <c r="B2078" i="6"/>
  <c r="B2077" i="6"/>
  <c r="B2076" i="6"/>
  <c r="B2075" i="6"/>
  <c r="B2074" i="6"/>
  <c r="B2073" i="6"/>
  <c r="B2072" i="6"/>
  <c r="B2071" i="6"/>
  <c r="B2070" i="6"/>
  <c r="B2069" i="6"/>
  <c r="B2068" i="6"/>
  <c r="B2067" i="6"/>
  <c r="B2066" i="6"/>
  <c r="B2065" i="6"/>
  <c r="B2064" i="6"/>
  <c r="B2063" i="6"/>
  <c r="B2062" i="6"/>
  <c r="B2061" i="6"/>
  <c r="B2060" i="6"/>
  <c r="B2059" i="6"/>
  <c r="B2058" i="6"/>
  <c r="B2057" i="6"/>
  <c r="B2056" i="6"/>
  <c r="B2055" i="6"/>
  <c r="B2054" i="6"/>
  <c r="B2053" i="6"/>
  <c r="B2052" i="6"/>
  <c r="B2051" i="6"/>
  <c r="B2050" i="6"/>
  <c r="B2049" i="6"/>
  <c r="B2048" i="6"/>
  <c r="B2047" i="6"/>
  <c r="B2046" i="6"/>
  <c r="B2045" i="6"/>
  <c r="B2044" i="6"/>
  <c r="B2043" i="6"/>
  <c r="B2042" i="6"/>
  <c r="B2041" i="6"/>
  <c r="B2040" i="6"/>
  <c r="B2039" i="6"/>
  <c r="B2038" i="6"/>
  <c r="B2037" i="6"/>
  <c r="B2036" i="6"/>
  <c r="B2035" i="6"/>
  <c r="B2034" i="6"/>
  <c r="B2033" i="6"/>
  <c r="B2032" i="6"/>
  <c r="B2031" i="6"/>
  <c r="B2030" i="6"/>
  <c r="B2029" i="6"/>
  <c r="B2028" i="6"/>
  <c r="B2027" i="6"/>
  <c r="B2026" i="6"/>
  <c r="B2025" i="6"/>
  <c r="B2024" i="6"/>
  <c r="B2023" i="6"/>
  <c r="B2022" i="6"/>
  <c r="B2021" i="6"/>
  <c r="B2020" i="6"/>
  <c r="B2019" i="6"/>
  <c r="B2018" i="6"/>
  <c r="B2017" i="6"/>
  <c r="B2016" i="6"/>
  <c r="B2015" i="6"/>
  <c r="B2014" i="6"/>
  <c r="B2013" i="6"/>
  <c r="B2012" i="6"/>
  <c r="B2011" i="6"/>
  <c r="B2010" i="6"/>
  <c r="B2009" i="6"/>
  <c r="B2008" i="6"/>
  <c r="B2007" i="6"/>
  <c r="B2006" i="6"/>
  <c r="B2005" i="6"/>
  <c r="B2004" i="6"/>
  <c r="B2003" i="6"/>
  <c r="B2002" i="6"/>
  <c r="B2001" i="6"/>
  <c r="B2000" i="6"/>
  <c r="B1999" i="6"/>
  <c r="B1998" i="6"/>
  <c r="B1997" i="6"/>
  <c r="B1996" i="6"/>
  <c r="B1995" i="6"/>
  <c r="B1994" i="6"/>
  <c r="B1993" i="6"/>
  <c r="B1992" i="6"/>
  <c r="B1991" i="6"/>
  <c r="B1990" i="6"/>
  <c r="B1989" i="6"/>
  <c r="B1988" i="6"/>
  <c r="B1987" i="6"/>
  <c r="B1986" i="6"/>
  <c r="B1985" i="6"/>
  <c r="B1984" i="6"/>
  <c r="B1983" i="6"/>
  <c r="B1982" i="6"/>
  <c r="B1981" i="6"/>
  <c r="B1980" i="6"/>
  <c r="B1979" i="6"/>
  <c r="B1978" i="6"/>
  <c r="B1977" i="6"/>
  <c r="B1976" i="6"/>
  <c r="B1975" i="6"/>
  <c r="B1974" i="6"/>
  <c r="B1973" i="6"/>
  <c r="B1972" i="6"/>
  <c r="B1971" i="6"/>
  <c r="B1970" i="6"/>
  <c r="B1969" i="6"/>
  <c r="B1968" i="6"/>
  <c r="B1967" i="6"/>
  <c r="B1966" i="6"/>
  <c r="B1965" i="6"/>
  <c r="B1964" i="6"/>
  <c r="B1963" i="6"/>
  <c r="B1962" i="6"/>
  <c r="B1961" i="6"/>
  <c r="B1960" i="6"/>
  <c r="B1959" i="6"/>
  <c r="B1958" i="6"/>
  <c r="B1957" i="6"/>
  <c r="B1956" i="6"/>
  <c r="B1955" i="6"/>
  <c r="B1954" i="6"/>
  <c r="B1953" i="6"/>
  <c r="B1952" i="6"/>
  <c r="B1951" i="6"/>
  <c r="B1950" i="6"/>
  <c r="B1949" i="6"/>
  <c r="B1948" i="6"/>
  <c r="B1947" i="6"/>
  <c r="B1946" i="6"/>
  <c r="B1945" i="6"/>
  <c r="B1944" i="6"/>
  <c r="B1943" i="6"/>
  <c r="B1942" i="6"/>
  <c r="B1941" i="6"/>
  <c r="B1940" i="6"/>
  <c r="B1939" i="6"/>
  <c r="B1938" i="6"/>
  <c r="B1937" i="6"/>
  <c r="B1936" i="6"/>
  <c r="B1935" i="6"/>
  <c r="B1934" i="6"/>
  <c r="B1933" i="6"/>
  <c r="B1932" i="6"/>
  <c r="B1931" i="6"/>
  <c r="B1930" i="6"/>
  <c r="B1929" i="6"/>
  <c r="B1928" i="6"/>
  <c r="B1927" i="6"/>
  <c r="B1926" i="6"/>
  <c r="B1925" i="6"/>
  <c r="B1924" i="6"/>
  <c r="B1923" i="6"/>
  <c r="B1922" i="6"/>
  <c r="B1921" i="6"/>
  <c r="B1920" i="6"/>
  <c r="B1919" i="6"/>
  <c r="B1918" i="6"/>
  <c r="B1917" i="6"/>
  <c r="B1916" i="6"/>
  <c r="B1915" i="6"/>
  <c r="B1914" i="6"/>
  <c r="B1913" i="6"/>
  <c r="B1912" i="6"/>
  <c r="B1911" i="6"/>
  <c r="B1910" i="6"/>
  <c r="B1909" i="6"/>
  <c r="B1908" i="6"/>
  <c r="B1907" i="6"/>
  <c r="B1906" i="6"/>
  <c r="B1905" i="6"/>
  <c r="B1904" i="6"/>
  <c r="B1903" i="6"/>
  <c r="B1902" i="6"/>
  <c r="B1901" i="6"/>
  <c r="B1900" i="6"/>
  <c r="B1899" i="6"/>
  <c r="B1898" i="6"/>
  <c r="B1897" i="6"/>
  <c r="B1896" i="6"/>
  <c r="B1895" i="6"/>
  <c r="B1894" i="6"/>
  <c r="B1893" i="6"/>
  <c r="B1892" i="6"/>
  <c r="B1891" i="6"/>
  <c r="B1890" i="6"/>
  <c r="B1889" i="6"/>
  <c r="B1888" i="6"/>
  <c r="B1887" i="6"/>
  <c r="B1886" i="6"/>
  <c r="B1885" i="6"/>
  <c r="B1884" i="6"/>
  <c r="B1883" i="6"/>
  <c r="B1882" i="6"/>
  <c r="B1881" i="6"/>
  <c r="B1880" i="6"/>
  <c r="B1879" i="6"/>
  <c r="B1878" i="6"/>
  <c r="B1877" i="6"/>
  <c r="B1876" i="6"/>
  <c r="B1875" i="6"/>
  <c r="B1874" i="6"/>
  <c r="B1873" i="6"/>
  <c r="B1872" i="6"/>
  <c r="B1871" i="6"/>
  <c r="B1870" i="6"/>
  <c r="B1869" i="6"/>
  <c r="B1868" i="6"/>
  <c r="B1867" i="6"/>
  <c r="B1866" i="6"/>
  <c r="B1865" i="6"/>
  <c r="B1864" i="6"/>
  <c r="B1863" i="6"/>
  <c r="B1862" i="6"/>
  <c r="B1861" i="6"/>
  <c r="B1860" i="6"/>
  <c r="B1859" i="6"/>
  <c r="B1858" i="6"/>
  <c r="B1857" i="6"/>
  <c r="B1856" i="6"/>
  <c r="B1855" i="6"/>
  <c r="B1854" i="6"/>
  <c r="B1853" i="6"/>
  <c r="B1852" i="6"/>
  <c r="B1851" i="6"/>
  <c r="B1850" i="6"/>
  <c r="B1849" i="6"/>
  <c r="B1848" i="6"/>
  <c r="B1847" i="6"/>
  <c r="B1846" i="6"/>
  <c r="B1845" i="6"/>
  <c r="B1844" i="6"/>
  <c r="B1843" i="6"/>
  <c r="B1842" i="6"/>
  <c r="B1841" i="6"/>
  <c r="B1840" i="6"/>
  <c r="B1839" i="6"/>
  <c r="B1838" i="6"/>
  <c r="B1837" i="6"/>
  <c r="B1836" i="6"/>
  <c r="B1835" i="6"/>
  <c r="B1834" i="6"/>
  <c r="B1833" i="6"/>
  <c r="B1832" i="6"/>
  <c r="B1831" i="6"/>
  <c r="B1830" i="6"/>
  <c r="B1829" i="6"/>
  <c r="B1828" i="6"/>
  <c r="B1827" i="6"/>
  <c r="B1826" i="6"/>
  <c r="B1825" i="6"/>
  <c r="B1824" i="6"/>
  <c r="B1823" i="6"/>
  <c r="B1822" i="6"/>
  <c r="B1821" i="6"/>
  <c r="B1820" i="6"/>
  <c r="B1819" i="6"/>
  <c r="B1818" i="6"/>
  <c r="B1817" i="6"/>
  <c r="B1816" i="6"/>
  <c r="B1815" i="6"/>
  <c r="B1814" i="6"/>
  <c r="B1813" i="6"/>
  <c r="B1812" i="6"/>
  <c r="B1811" i="6"/>
  <c r="B1810" i="6"/>
  <c r="B1809" i="6"/>
  <c r="B1808" i="6"/>
  <c r="B1807" i="6"/>
  <c r="B1806" i="6"/>
  <c r="B1805" i="6"/>
  <c r="B1804" i="6"/>
  <c r="B1803" i="6"/>
  <c r="B1802" i="6"/>
  <c r="B1801" i="6"/>
  <c r="B1800" i="6"/>
  <c r="B1799" i="6"/>
  <c r="B1798" i="6"/>
  <c r="B1797" i="6"/>
  <c r="B1796" i="6"/>
  <c r="B1795" i="6"/>
  <c r="B1794" i="6"/>
  <c r="B1793" i="6"/>
  <c r="B1792" i="6"/>
  <c r="B1791" i="6"/>
  <c r="B1790" i="6"/>
  <c r="B1789" i="6"/>
  <c r="B1788" i="6"/>
  <c r="B1787" i="6"/>
  <c r="B1786" i="6"/>
  <c r="B1785" i="6"/>
  <c r="B1784" i="6"/>
  <c r="B1783" i="6"/>
  <c r="B1782" i="6"/>
  <c r="B1781" i="6"/>
  <c r="B1780" i="6"/>
  <c r="B1779" i="6"/>
  <c r="B1778" i="6"/>
  <c r="B1777" i="6"/>
  <c r="B1776" i="6"/>
  <c r="B1775" i="6"/>
  <c r="B1774" i="6"/>
  <c r="B1773" i="6"/>
  <c r="B1772" i="6"/>
  <c r="B1771" i="6"/>
  <c r="B1770" i="6"/>
  <c r="B1769" i="6"/>
  <c r="B1768" i="6"/>
  <c r="B1767" i="6"/>
  <c r="B1766" i="6"/>
  <c r="B1765" i="6"/>
  <c r="B1764" i="6"/>
  <c r="B1763" i="6"/>
  <c r="B1762" i="6"/>
  <c r="B1761" i="6"/>
  <c r="B1760" i="6"/>
  <c r="B1759" i="6"/>
  <c r="B1758" i="6"/>
  <c r="B1757" i="6"/>
  <c r="B1756" i="6"/>
  <c r="B1755" i="6"/>
  <c r="B1754" i="6"/>
  <c r="B1753" i="6"/>
  <c r="B1752" i="6"/>
  <c r="B1751" i="6"/>
  <c r="B1750" i="6"/>
  <c r="B1749" i="6"/>
  <c r="B1748" i="6"/>
  <c r="B1747" i="6"/>
  <c r="B1746" i="6"/>
  <c r="B1745" i="6"/>
  <c r="B1744" i="6"/>
  <c r="B1743" i="6"/>
  <c r="B1742" i="6"/>
  <c r="B1741" i="6"/>
  <c r="B1740" i="6"/>
  <c r="B1739" i="6"/>
  <c r="B1738" i="6"/>
  <c r="B1737" i="6"/>
  <c r="B1736" i="6"/>
  <c r="B1735" i="6"/>
  <c r="B1734" i="6"/>
  <c r="B1733" i="6"/>
  <c r="B1732" i="6"/>
  <c r="B1731" i="6"/>
  <c r="B1730" i="6"/>
  <c r="B1729" i="6"/>
  <c r="B1728" i="6"/>
  <c r="B1727" i="6"/>
  <c r="B1726" i="6"/>
  <c r="B1725" i="6"/>
  <c r="B1724" i="6"/>
  <c r="B1723" i="6"/>
  <c r="B1722" i="6"/>
  <c r="B1721" i="6"/>
  <c r="B1720" i="6"/>
  <c r="B1719" i="6"/>
  <c r="B1718" i="6"/>
  <c r="B1717" i="6"/>
  <c r="B1716" i="6"/>
  <c r="B1715" i="6"/>
  <c r="B1714" i="6"/>
  <c r="B1713" i="6"/>
  <c r="B1712" i="6"/>
  <c r="B1711" i="6"/>
  <c r="B1710" i="6"/>
  <c r="B1709" i="6"/>
  <c r="B1708" i="6"/>
  <c r="B1707" i="6"/>
  <c r="B1706" i="6"/>
  <c r="B1705" i="6"/>
  <c r="B1704" i="6"/>
  <c r="B1703" i="6"/>
  <c r="B1702" i="6"/>
  <c r="B1701" i="6"/>
  <c r="B1700" i="6"/>
  <c r="B1699" i="6"/>
  <c r="B1698" i="6"/>
  <c r="B1697" i="6"/>
  <c r="B1696" i="6"/>
  <c r="B1695" i="6"/>
  <c r="B1694" i="6"/>
  <c r="B1693" i="6"/>
  <c r="B1692" i="6"/>
  <c r="B1691" i="6"/>
  <c r="B1690" i="6"/>
  <c r="B1689" i="6"/>
  <c r="B1688" i="6"/>
  <c r="B1687" i="6"/>
  <c r="B1686" i="6"/>
  <c r="B1685" i="6"/>
  <c r="B1684" i="6"/>
  <c r="B1683" i="6"/>
  <c r="B1682" i="6"/>
  <c r="B1681" i="6"/>
  <c r="B1680" i="6"/>
  <c r="B1679" i="6"/>
  <c r="B1678" i="6"/>
  <c r="B1677" i="6"/>
  <c r="B1676" i="6"/>
  <c r="B1675" i="6"/>
  <c r="B1674" i="6"/>
  <c r="B1673" i="6"/>
  <c r="B1672" i="6"/>
  <c r="B1671" i="6"/>
  <c r="B1670" i="6"/>
  <c r="B1669" i="6"/>
  <c r="B1668" i="6"/>
  <c r="B1667" i="6"/>
  <c r="B1666" i="6"/>
  <c r="B1665" i="6"/>
  <c r="B1664" i="6"/>
  <c r="B1663" i="6"/>
  <c r="B1662" i="6"/>
  <c r="B1661" i="6"/>
  <c r="B1660" i="6"/>
  <c r="B1659" i="6"/>
  <c r="B1658" i="6"/>
  <c r="B1657" i="6"/>
  <c r="B1656" i="6"/>
  <c r="B1655" i="6"/>
  <c r="B1654" i="6"/>
  <c r="B1653" i="6"/>
  <c r="B1652" i="6"/>
  <c r="B1651" i="6"/>
  <c r="B1650" i="6"/>
  <c r="B1649" i="6"/>
  <c r="B1648" i="6"/>
  <c r="B1647" i="6"/>
  <c r="B1646" i="6"/>
  <c r="B1645" i="6"/>
  <c r="B1644" i="6"/>
  <c r="B1643" i="6"/>
  <c r="B1642" i="6"/>
  <c r="B1641" i="6"/>
  <c r="B1640" i="6"/>
  <c r="B1639" i="6"/>
  <c r="B1638" i="6"/>
  <c r="B1637" i="6"/>
  <c r="B1636" i="6"/>
  <c r="B1635" i="6"/>
  <c r="B1634" i="6"/>
  <c r="B1633" i="6"/>
  <c r="B1632" i="6"/>
  <c r="B1631" i="6"/>
  <c r="B1630" i="6"/>
  <c r="B1629" i="6"/>
  <c r="B1628" i="6"/>
  <c r="B1627" i="6"/>
  <c r="B1626" i="6"/>
  <c r="B1625" i="6"/>
  <c r="B1624" i="6"/>
  <c r="B1623" i="6"/>
  <c r="B1622" i="6"/>
  <c r="B1621" i="6"/>
  <c r="B1620" i="6"/>
  <c r="B1619" i="6"/>
  <c r="B1618" i="6"/>
  <c r="B1617" i="6"/>
  <c r="B1616" i="6"/>
  <c r="B1615" i="6"/>
  <c r="B1614" i="6"/>
  <c r="B1613" i="6"/>
  <c r="B1612" i="6"/>
  <c r="B1611" i="6"/>
  <c r="B1610" i="6"/>
  <c r="B1609" i="6"/>
  <c r="B1608" i="6"/>
  <c r="B1607" i="6"/>
  <c r="B1606" i="6"/>
  <c r="B1605" i="6"/>
  <c r="B1604" i="6"/>
  <c r="B1603" i="6"/>
  <c r="B1602" i="6"/>
  <c r="B1601" i="6"/>
  <c r="B1600" i="6"/>
  <c r="B1599" i="6"/>
  <c r="B1598" i="6"/>
  <c r="B1597" i="6"/>
  <c r="B1596" i="6"/>
  <c r="B1595" i="6"/>
  <c r="B1594" i="6"/>
  <c r="B1593" i="6"/>
  <c r="B1592" i="6"/>
  <c r="B1591" i="6"/>
  <c r="B1590" i="6"/>
  <c r="B1589" i="6"/>
  <c r="B1588" i="6"/>
  <c r="B1587" i="6"/>
  <c r="B1586" i="6"/>
  <c r="B1585" i="6"/>
  <c r="B1584" i="6"/>
  <c r="B1583" i="6"/>
  <c r="B1582" i="6"/>
  <c r="B1581" i="6"/>
  <c r="B1580" i="6"/>
  <c r="B1579" i="6"/>
  <c r="B1578" i="6"/>
  <c r="B1577" i="6"/>
  <c r="B1576" i="6"/>
  <c r="B1575" i="6"/>
  <c r="B1574" i="6"/>
  <c r="B1573" i="6"/>
  <c r="B1572" i="6"/>
  <c r="B1571" i="6"/>
  <c r="B1570" i="6"/>
  <c r="B1569" i="6"/>
  <c r="B1568" i="6"/>
  <c r="B1567" i="6"/>
  <c r="B1566" i="6"/>
  <c r="B1565" i="6"/>
  <c r="B1564" i="6"/>
  <c r="B1563" i="6"/>
  <c r="B1562" i="6"/>
  <c r="B1561" i="6"/>
  <c r="B1560" i="6"/>
  <c r="B1559" i="6"/>
  <c r="B1558" i="6"/>
  <c r="B1557" i="6"/>
  <c r="B1556" i="6"/>
  <c r="B1555" i="6"/>
  <c r="B1554" i="6"/>
  <c r="B1553" i="6"/>
  <c r="B1552" i="6"/>
  <c r="B1551" i="6"/>
  <c r="B1550" i="6"/>
  <c r="B1549" i="6"/>
  <c r="B1548" i="6"/>
  <c r="B1547" i="6"/>
  <c r="B1546" i="6"/>
  <c r="B1545" i="6"/>
  <c r="B1544" i="6"/>
  <c r="B1543" i="6"/>
  <c r="B1542" i="6"/>
  <c r="B1541" i="6"/>
  <c r="B1540" i="6"/>
  <c r="B1539" i="6"/>
  <c r="B1538" i="6"/>
  <c r="B1537" i="6"/>
  <c r="B1536" i="6"/>
  <c r="B1535" i="6"/>
  <c r="B1534" i="6"/>
  <c r="B1533" i="6"/>
  <c r="B1532" i="6"/>
  <c r="B1531" i="6"/>
  <c r="B1530" i="6"/>
  <c r="B1529" i="6"/>
  <c r="B1528" i="6"/>
  <c r="B1527" i="6"/>
  <c r="B1526" i="6"/>
  <c r="B1525" i="6"/>
  <c r="B1524" i="6"/>
  <c r="B1523" i="6"/>
  <c r="B1522" i="6"/>
  <c r="B1521" i="6"/>
  <c r="B1520" i="6"/>
  <c r="B1519" i="6"/>
  <c r="B1518" i="6"/>
  <c r="B1517" i="6"/>
  <c r="B1516" i="6"/>
  <c r="B1515" i="6"/>
  <c r="B1514" i="6"/>
  <c r="B1513" i="6"/>
  <c r="B1512" i="6"/>
  <c r="B1511" i="6"/>
  <c r="B1510" i="6"/>
  <c r="B1509" i="6"/>
  <c r="B1508" i="6"/>
  <c r="B1507" i="6"/>
  <c r="B1506" i="6"/>
  <c r="B1505" i="6"/>
  <c r="B1504" i="6"/>
  <c r="B1503" i="6"/>
  <c r="B1502" i="6"/>
  <c r="B1501" i="6"/>
  <c r="B1500" i="6"/>
  <c r="B1499" i="6"/>
  <c r="B1498" i="6"/>
  <c r="B1497" i="6"/>
  <c r="B1496" i="6"/>
  <c r="B1495" i="6"/>
  <c r="B1494" i="6"/>
  <c r="B1493" i="6"/>
  <c r="B1492" i="6"/>
  <c r="B1491" i="6"/>
  <c r="B1490" i="6"/>
  <c r="B1489" i="6"/>
  <c r="B1488" i="6"/>
  <c r="B1487" i="6"/>
  <c r="B1486" i="6"/>
  <c r="B1485" i="6"/>
  <c r="B1484" i="6"/>
  <c r="B1483" i="6"/>
  <c r="B1482" i="6"/>
  <c r="B1481" i="6"/>
  <c r="B1480" i="6"/>
  <c r="B1479" i="6"/>
  <c r="B1478" i="6"/>
  <c r="B1477" i="6"/>
  <c r="B1476" i="6"/>
  <c r="B1475" i="6"/>
  <c r="B1474" i="6"/>
  <c r="B1473" i="6"/>
  <c r="B1472" i="6"/>
  <c r="B1471" i="6"/>
  <c r="B1470" i="6"/>
  <c r="B1469" i="6"/>
  <c r="B1468" i="6"/>
  <c r="B1467" i="6"/>
  <c r="B1466" i="6"/>
  <c r="B1465" i="6"/>
  <c r="B1464" i="6"/>
  <c r="B1463" i="6"/>
  <c r="B1462" i="6"/>
  <c r="B1461" i="6"/>
  <c r="B1460" i="6"/>
  <c r="B1459" i="6"/>
  <c r="B1458" i="6"/>
  <c r="B1457" i="6"/>
  <c r="B1456" i="6"/>
  <c r="B1455" i="6"/>
  <c r="B1454" i="6"/>
  <c r="B1453" i="6"/>
  <c r="B1452" i="6"/>
  <c r="B1451" i="6"/>
  <c r="B1450" i="6"/>
  <c r="B1449" i="6"/>
  <c r="B1448" i="6"/>
  <c r="B1447" i="6"/>
  <c r="B1446" i="6"/>
  <c r="B1445" i="6"/>
  <c r="B1444" i="6"/>
  <c r="B1443" i="6"/>
  <c r="B1442" i="6"/>
  <c r="B1441" i="6"/>
  <c r="B1440" i="6"/>
  <c r="B1439" i="6"/>
  <c r="B1438" i="6"/>
  <c r="B1437" i="6"/>
  <c r="B1436" i="6"/>
  <c r="B1435" i="6"/>
  <c r="B1434" i="6"/>
  <c r="B1433" i="6"/>
  <c r="B1432" i="6"/>
  <c r="B1431" i="6"/>
  <c r="B1430" i="6"/>
  <c r="B1429" i="6"/>
  <c r="B1428" i="6"/>
  <c r="B1427" i="6"/>
  <c r="B1426" i="6"/>
  <c r="B1425" i="6"/>
  <c r="B1424" i="6"/>
  <c r="B1423" i="6"/>
  <c r="B1422" i="6"/>
  <c r="B1421" i="6"/>
  <c r="B1420" i="6"/>
  <c r="B1419" i="6"/>
  <c r="B1418" i="6"/>
  <c r="B1417" i="6"/>
  <c r="B1416" i="6"/>
  <c r="B1415" i="6"/>
  <c r="B1414" i="6"/>
  <c r="B1413" i="6"/>
  <c r="B1412" i="6"/>
  <c r="B1411" i="6"/>
  <c r="B1410" i="6"/>
  <c r="B1409" i="6"/>
  <c r="B1408" i="6"/>
  <c r="B1407" i="6"/>
  <c r="B1406" i="6"/>
  <c r="B1405" i="6"/>
  <c r="B1404" i="6"/>
  <c r="B1403" i="6"/>
  <c r="B1402" i="6"/>
  <c r="B1401" i="6"/>
  <c r="B1400" i="6"/>
  <c r="B1399" i="6"/>
  <c r="B1398" i="6"/>
  <c r="B1397" i="6"/>
  <c r="B1396" i="6"/>
  <c r="B1395" i="6"/>
  <c r="B1394" i="6"/>
  <c r="B1393" i="6"/>
  <c r="B1392" i="6"/>
  <c r="B1391" i="6"/>
  <c r="B1390" i="6"/>
  <c r="B1389" i="6"/>
  <c r="B1388" i="6"/>
  <c r="B1387" i="6"/>
  <c r="B1386" i="6"/>
  <c r="B1385" i="6"/>
  <c r="B1384" i="6"/>
  <c r="B1383" i="6"/>
  <c r="B1382" i="6"/>
  <c r="B1381" i="6"/>
  <c r="B1380" i="6"/>
  <c r="B1379" i="6"/>
  <c r="B1378" i="6"/>
  <c r="B1377" i="6"/>
  <c r="B1376" i="6"/>
  <c r="B1375" i="6"/>
  <c r="B1374" i="6"/>
  <c r="B1373" i="6"/>
  <c r="B1372" i="6"/>
  <c r="B1371" i="6"/>
  <c r="B1370" i="6"/>
  <c r="B1369" i="6"/>
  <c r="B1368" i="6"/>
  <c r="B1367" i="6"/>
  <c r="B1366" i="6"/>
  <c r="B1365" i="6"/>
  <c r="B1364" i="6"/>
  <c r="B1363" i="6"/>
  <c r="B1362" i="6"/>
  <c r="B1361" i="6"/>
  <c r="B1360" i="6"/>
  <c r="B1359" i="6"/>
  <c r="B1358" i="6"/>
  <c r="B1357" i="6"/>
  <c r="B1356" i="6"/>
  <c r="B1355" i="6"/>
  <c r="B1354" i="6"/>
  <c r="B1353" i="6"/>
  <c r="B1352" i="6"/>
  <c r="B1351" i="6"/>
  <c r="B1350" i="6"/>
  <c r="B1349" i="6"/>
  <c r="B1348" i="6"/>
  <c r="B1347" i="6"/>
  <c r="B1346" i="6"/>
  <c r="B1345" i="6"/>
  <c r="B1344" i="6"/>
  <c r="B1343" i="6"/>
  <c r="B1342" i="6"/>
  <c r="B1341" i="6"/>
  <c r="B1340" i="6"/>
  <c r="B1339" i="6"/>
  <c r="B1338" i="6"/>
  <c r="B1337" i="6"/>
  <c r="B1336" i="6"/>
  <c r="B1335" i="6"/>
  <c r="B1334" i="6"/>
  <c r="B1333" i="6"/>
  <c r="B1332" i="6"/>
  <c r="B1331" i="6"/>
  <c r="B1330" i="6"/>
  <c r="B1329" i="6"/>
  <c r="B1328" i="6"/>
  <c r="B1327" i="6"/>
  <c r="B1326" i="6"/>
  <c r="B1325" i="6"/>
  <c r="B1324" i="6"/>
  <c r="B1323" i="6"/>
  <c r="B1322" i="6"/>
  <c r="B1321" i="6"/>
  <c r="B1320" i="6"/>
  <c r="B1319" i="6"/>
  <c r="B1318" i="6"/>
  <c r="B1317" i="6"/>
  <c r="B1316" i="6"/>
  <c r="B1315" i="6"/>
  <c r="B1314" i="6"/>
  <c r="B1313" i="6"/>
  <c r="B1312" i="6"/>
  <c r="B1311" i="6"/>
  <c r="B1310" i="6"/>
  <c r="B1309" i="6"/>
  <c r="B1308" i="6"/>
  <c r="B1307" i="6"/>
  <c r="B1306" i="6"/>
  <c r="B1305" i="6"/>
  <c r="B1304" i="6"/>
  <c r="B1303" i="6"/>
  <c r="B1302" i="6"/>
  <c r="B1301" i="6"/>
  <c r="B1300" i="6"/>
  <c r="B1299" i="6"/>
  <c r="B1298" i="6"/>
  <c r="B1297" i="6"/>
  <c r="B1296" i="6"/>
  <c r="B1295" i="6"/>
  <c r="B1294" i="6"/>
  <c r="B1293" i="6"/>
  <c r="B1292" i="6"/>
  <c r="B1291" i="6"/>
  <c r="B1290" i="6"/>
  <c r="B1289" i="6"/>
  <c r="B1288" i="6"/>
  <c r="B1287" i="6"/>
  <c r="B1286" i="6"/>
  <c r="B1285" i="6"/>
  <c r="B1284" i="6"/>
  <c r="B1283" i="6"/>
  <c r="B1282" i="6"/>
  <c r="B1281" i="6"/>
  <c r="B1280" i="6"/>
  <c r="B1279" i="6"/>
  <c r="B1278" i="6"/>
  <c r="B1277" i="6"/>
  <c r="B1276" i="6"/>
  <c r="B1275" i="6"/>
  <c r="B1274" i="6"/>
  <c r="B1273" i="6"/>
  <c r="B1272" i="6"/>
  <c r="B1271" i="6"/>
  <c r="B1270" i="6"/>
  <c r="B1269" i="6"/>
  <c r="B1268" i="6"/>
  <c r="B1267" i="6"/>
  <c r="B1266" i="6"/>
  <c r="B1265" i="6"/>
  <c r="B1264" i="6"/>
  <c r="B1263" i="6"/>
  <c r="B1262" i="6"/>
  <c r="B1261" i="6"/>
  <c r="B1260" i="6"/>
  <c r="B1259" i="6"/>
  <c r="B1258" i="6"/>
  <c r="B1257" i="6"/>
  <c r="B1256" i="6"/>
  <c r="B1255" i="6"/>
  <c r="B1254" i="6"/>
  <c r="B1253" i="6"/>
  <c r="B1252" i="6"/>
  <c r="B1251" i="6"/>
  <c r="B1250" i="6"/>
  <c r="B1249" i="6"/>
  <c r="B1248" i="6"/>
  <c r="B1247" i="6"/>
  <c r="B1246" i="6"/>
  <c r="B1245" i="6"/>
  <c r="B1244" i="6"/>
  <c r="B1243" i="6"/>
  <c r="B1242" i="6"/>
  <c r="B1241" i="6"/>
  <c r="B1240" i="6"/>
  <c r="B1239" i="6"/>
  <c r="B1238" i="6"/>
  <c r="B1237" i="6"/>
  <c r="B1236" i="6"/>
  <c r="B1235" i="6"/>
  <c r="B1234" i="6"/>
  <c r="B1233" i="6"/>
  <c r="B1232" i="6"/>
  <c r="B1231" i="6"/>
  <c r="B1230" i="6"/>
  <c r="B1229" i="6"/>
  <c r="B1228" i="6"/>
  <c r="B1227" i="6"/>
  <c r="B1226" i="6"/>
  <c r="B1225" i="6"/>
  <c r="B1224" i="6"/>
  <c r="B1223" i="6"/>
  <c r="B1222" i="6"/>
  <c r="B1221" i="6"/>
  <c r="B1220" i="6"/>
  <c r="B1219" i="6"/>
  <c r="B1218" i="6"/>
  <c r="B1217" i="6"/>
  <c r="B1216" i="6"/>
  <c r="B1215" i="6"/>
  <c r="B1214" i="6"/>
  <c r="B1213" i="6"/>
  <c r="B1212" i="6"/>
  <c r="B1211" i="6"/>
  <c r="B1210" i="6"/>
  <c r="B1209" i="6"/>
  <c r="B1208" i="6"/>
  <c r="B1207" i="6"/>
  <c r="B1206" i="6"/>
  <c r="B1205" i="6"/>
  <c r="B1204" i="6"/>
  <c r="B1203" i="6"/>
  <c r="B1202" i="6"/>
  <c r="B1201" i="6"/>
  <c r="B1200" i="6"/>
  <c r="B1199" i="6"/>
  <c r="B1198" i="6"/>
  <c r="B1197" i="6"/>
  <c r="B1196" i="6"/>
  <c r="B1195" i="6"/>
  <c r="B1194" i="6"/>
  <c r="B1193" i="6"/>
  <c r="B1192" i="6"/>
  <c r="B1191" i="6"/>
  <c r="B1190" i="6"/>
  <c r="B1189" i="6"/>
  <c r="B1188" i="6"/>
  <c r="B1187" i="6"/>
  <c r="B1186" i="6"/>
  <c r="B1185" i="6"/>
  <c r="B1184" i="6"/>
  <c r="B1183" i="6"/>
  <c r="B1182" i="6"/>
  <c r="B1181" i="6"/>
  <c r="B1180" i="6"/>
  <c r="B1179" i="6"/>
  <c r="B1178" i="6"/>
  <c r="B1177" i="6"/>
  <c r="B1176" i="6"/>
  <c r="B1175" i="6"/>
  <c r="B1174" i="6"/>
  <c r="B1173" i="6"/>
  <c r="B1172" i="6"/>
  <c r="B1171" i="6"/>
  <c r="B1170" i="6"/>
  <c r="B1169" i="6"/>
  <c r="B1168" i="6"/>
  <c r="B1167" i="6"/>
  <c r="B1166" i="6"/>
  <c r="B1165" i="6"/>
  <c r="B1164" i="6"/>
  <c r="B1163" i="6"/>
  <c r="B1162" i="6"/>
  <c r="B1161" i="6"/>
  <c r="B1160" i="6"/>
  <c r="B1159" i="6"/>
  <c r="B1158" i="6"/>
  <c r="B1157" i="6"/>
  <c r="B1156" i="6"/>
  <c r="B1155" i="6"/>
  <c r="B1154" i="6"/>
  <c r="B1153" i="6"/>
  <c r="B1152" i="6"/>
  <c r="B1151" i="6"/>
  <c r="B1150" i="6"/>
  <c r="B1149" i="6"/>
  <c r="B1148" i="6"/>
  <c r="B1147" i="6"/>
  <c r="B1146" i="6"/>
  <c r="B1145" i="6"/>
  <c r="B1144" i="6"/>
  <c r="B1143" i="6"/>
  <c r="B1142" i="6"/>
  <c r="B1141" i="6"/>
  <c r="B1140" i="6"/>
  <c r="B1139" i="6"/>
  <c r="B1138" i="6"/>
  <c r="B1137" i="6"/>
  <c r="B1136" i="6"/>
  <c r="B1135" i="6"/>
  <c r="B1134" i="6"/>
  <c r="B1133" i="6"/>
  <c r="B1132" i="6"/>
  <c r="B1131" i="6"/>
  <c r="B1130" i="6"/>
  <c r="B1129" i="6"/>
  <c r="B1128" i="6"/>
  <c r="B1127" i="6"/>
  <c r="B1126" i="6"/>
  <c r="B1125" i="6"/>
  <c r="B1124" i="6"/>
  <c r="B1123" i="6"/>
  <c r="B1122" i="6"/>
  <c r="B1121" i="6"/>
  <c r="B1120" i="6"/>
  <c r="B1119" i="6"/>
  <c r="B1118" i="6"/>
  <c r="B1117" i="6"/>
  <c r="B1116" i="6"/>
  <c r="B1115" i="6"/>
  <c r="B1114" i="6"/>
  <c r="B1113" i="6"/>
  <c r="B1112" i="6"/>
  <c r="B1111" i="6"/>
  <c r="B1110" i="6"/>
  <c r="B1109" i="6"/>
  <c r="B1108" i="6"/>
  <c r="B1107" i="6"/>
  <c r="B1106" i="6"/>
  <c r="B1105" i="6"/>
  <c r="B1104" i="6"/>
  <c r="B1103" i="6"/>
  <c r="B1102" i="6"/>
  <c r="B1101" i="6"/>
  <c r="B1100" i="6"/>
  <c r="B1099" i="6"/>
  <c r="B1098" i="6"/>
  <c r="B1097" i="6"/>
  <c r="B1096" i="6"/>
  <c r="B1095" i="6"/>
  <c r="B1094" i="6"/>
  <c r="B1093" i="6"/>
  <c r="B1092" i="6"/>
  <c r="B1091" i="6"/>
  <c r="B1090" i="6"/>
  <c r="B1089" i="6"/>
  <c r="B1088" i="6"/>
  <c r="B1087" i="6"/>
  <c r="B1086" i="6"/>
  <c r="B1085" i="6"/>
  <c r="B1084" i="6"/>
  <c r="B1083" i="6"/>
  <c r="B1082" i="6"/>
  <c r="B1081" i="6"/>
  <c r="B1080" i="6"/>
  <c r="B1079" i="6"/>
  <c r="B1078" i="6"/>
  <c r="B1077" i="6"/>
  <c r="B1076" i="6"/>
  <c r="B1075" i="6"/>
  <c r="B1074" i="6"/>
  <c r="B1073" i="6"/>
  <c r="B1072" i="6"/>
  <c r="B1071" i="6"/>
  <c r="B1070" i="6"/>
  <c r="B1069" i="6"/>
  <c r="B1068" i="6"/>
  <c r="B1067" i="6"/>
  <c r="B1066" i="6"/>
  <c r="B1065" i="6"/>
  <c r="B1064" i="6"/>
  <c r="B1063" i="6"/>
  <c r="B1062" i="6"/>
  <c r="B1061" i="6"/>
  <c r="B1060" i="6"/>
  <c r="B1059" i="6"/>
  <c r="B1058" i="6"/>
  <c r="B1057" i="6"/>
  <c r="B1056" i="6"/>
  <c r="B1055" i="6"/>
  <c r="B1054" i="6"/>
  <c r="B1053" i="6"/>
  <c r="B1052" i="6"/>
  <c r="B1051" i="6"/>
  <c r="B1050" i="6"/>
  <c r="B1049" i="6"/>
  <c r="B1048" i="6"/>
  <c r="B1047" i="6"/>
  <c r="B1046" i="6"/>
  <c r="B1045" i="6"/>
  <c r="B1044" i="6"/>
  <c r="B1043" i="6"/>
  <c r="B1042" i="6"/>
  <c r="B1041" i="6"/>
  <c r="B1040" i="6"/>
  <c r="B1039" i="6"/>
  <c r="B1038" i="6"/>
  <c r="B1037" i="6"/>
  <c r="B1036" i="6"/>
  <c r="B1035" i="6"/>
  <c r="B1034" i="6"/>
  <c r="B1033" i="6"/>
  <c r="B1032" i="6"/>
  <c r="B1031" i="6"/>
  <c r="B1030" i="6"/>
  <c r="B1029" i="6"/>
  <c r="B1028" i="6"/>
  <c r="B1027" i="6"/>
  <c r="B1026" i="6"/>
  <c r="B1025" i="6"/>
  <c r="B1024" i="6"/>
  <c r="B1023" i="6"/>
  <c r="B1022" i="6"/>
  <c r="B1021" i="6"/>
  <c r="B1020" i="6"/>
  <c r="B1019" i="6"/>
  <c r="B1018" i="6"/>
  <c r="B1017" i="6"/>
  <c r="B1016" i="6"/>
  <c r="B1015" i="6"/>
  <c r="B1014" i="6"/>
  <c r="B1013" i="6"/>
  <c r="B1012" i="6"/>
  <c r="B1011" i="6"/>
  <c r="B1010" i="6"/>
  <c r="B1009" i="6"/>
  <c r="B1008" i="6"/>
  <c r="B1007" i="6"/>
  <c r="B1006" i="6"/>
  <c r="B1005" i="6"/>
  <c r="B1004" i="6"/>
  <c r="B1003" i="6"/>
  <c r="B1002" i="6"/>
  <c r="B1001" i="6"/>
  <c r="B1000" i="6"/>
  <c r="B999" i="6"/>
  <c r="B998" i="6"/>
  <c r="B997" i="6"/>
  <c r="B996" i="6"/>
  <c r="B995" i="6"/>
  <c r="B994" i="6"/>
  <c r="B993" i="6"/>
  <c r="B992" i="6"/>
  <c r="B991" i="6"/>
  <c r="B990" i="6"/>
  <c r="B989" i="6"/>
  <c r="B988" i="6"/>
  <c r="B987" i="6"/>
  <c r="B986" i="6"/>
  <c r="B985" i="6"/>
  <c r="B984" i="6"/>
  <c r="B983" i="6"/>
  <c r="B982" i="6"/>
  <c r="B981" i="6"/>
  <c r="B980" i="6"/>
  <c r="B979" i="6"/>
  <c r="B978" i="6"/>
  <c r="B977" i="6"/>
  <c r="B976" i="6"/>
  <c r="B975" i="6"/>
  <c r="B974" i="6"/>
  <c r="B973" i="6"/>
  <c r="B972" i="6"/>
  <c r="B971" i="6"/>
  <c r="B970" i="6"/>
  <c r="B969" i="6"/>
  <c r="B968" i="6"/>
  <c r="B967" i="6"/>
  <c r="B966" i="6"/>
  <c r="B965" i="6"/>
  <c r="B964" i="6"/>
  <c r="B963" i="6"/>
  <c r="B962" i="6"/>
  <c r="B961" i="6"/>
  <c r="B960" i="6"/>
  <c r="B959" i="6"/>
  <c r="B958" i="6"/>
  <c r="B957" i="6"/>
  <c r="B956" i="6"/>
  <c r="B955" i="6"/>
  <c r="B954" i="6"/>
  <c r="B953" i="6"/>
  <c r="B952" i="6"/>
  <c r="B951" i="6"/>
  <c r="B950" i="6"/>
  <c r="B949" i="6"/>
  <c r="B948" i="6"/>
  <c r="B947" i="6"/>
  <c r="B946" i="6"/>
  <c r="B945" i="6"/>
  <c r="B944" i="6"/>
  <c r="B943" i="6"/>
  <c r="B942" i="6"/>
  <c r="B941" i="6"/>
  <c r="B940" i="6"/>
  <c r="B939" i="6"/>
  <c r="B938" i="6"/>
  <c r="B937" i="6"/>
  <c r="B936" i="6"/>
  <c r="B935" i="6"/>
  <c r="B934" i="6"/>
  <c r="B933" i="6"/>
  <c r="B932" i="6"/>
  <c r="B931" i="6"/>
  <c r="B930" i="6"/>
  <c r="B929" i="6"/>
  <c r="B928" i="6"/>
  <c r="B927" i="6"/>
  <c r="B926" i="6"/>
  <c r="B925" i="6"/>
  <c r="B924" i="6"/>
  <c r="B923" i="6"/>
  <c r="B922" i="6"/>
  <c r="B921" i="6"/>
  <c r="B920" i="6"/>
  <c r="B919" i="6"/>
  <c r="B918" i="6"/>
  <c r="B917" i="6"/>
  <c r="B916" i="6"/>
  <c r="B915" i="6"/>
  <c r="B914" i="6"/>
  <c r="B913" i="6"/>
  <c r="B912" i="6"/>
  <c r="B911" i="6"/>
  <c r="B910" i="6"/>
  <c r="B909" i="6"/>
  <c r="B908" i="6"/>
  <c r="B907" i="6"/>
  <c r="B906" i="6"/>
  <c r="B905" i="6"/>
  <c r="B904" i="6"/>
  <c r="B903" i="6"/>
  <c r="B902" i="6"/>
  <c r="B901" i="6"/>
  <c r="B900" i="6"/>
  <c r="B899" i="6"/>
  <c r="B898" i="6"/>
  <c r="B897" i="6"/>
  <c r="B896" i="6"/>
  <c r="B895" i="6"/>
  <c r="B894" i="6"/>
  <c r="B893" i="6"/>
  <c r="B892" i="6"/>
  <c r="B891" i="6"/>
  <c r="B890" i="6"/>
  <c r="B889" i="6"/>
  <c r="B888" i="6"/>
  <c r="B887" i="6"/>
  <c r="B886" i="6"/>
  <c r="B885" i="6"/>
  <c r="B884" i="6"/>
  <c r="B883" i="6"/>
  <c r="B882" i="6"/>
  <c r="B881" i="6"/>
  <c r="B880" i="6"/>
  <c r="B879" i="6"/>
  <c r="B878" i="6"/>
  <c r="B877" i="6"/>
  <c r="B876" i="6"/>
  <c r="B875" i="6"/>
  <c r="B874" i="6"/>
  <c r="B873" i="6"/>
  <c r="B872" i="6"/>
  <c r="B871" i="6"/>
  <c r="B870" i="6"/>
  <c r="B869" i="6"/>
  <c r="B868" i="6"/>
  <c r="B867" i="6"/>
  <c r="B866" i="6"/>
  <c r="B865" i="6"/>
  <c r="B864" i="6"/>
  <c r="B863" i="6"/>
  <c r="B862" i="6"/>
  <c r="B861" i="6"/>
  <c r="B860" i="6"/>
  <c r="B859" i="6"/>
  <c r="B858" i="6"/>
  <c r="B857" i="6"/>
  <c r="B856" i="6"/>
  <c r="B855" i="6"/>
  <c r="B854" i="6"/>
  <c r="B853" i="6"/>
  <c r="B852" i="6"/>
  <c r="B851" i="6"/>
  <c r="B850" i="6"/>
  <c r="B849" i="6"/>
  <c r="B848" i="6"/>
  <c r="B847" i="6"/>
  <c r="B846" i="6"/>
  <c r="B845" i="6"/>
  <c r="B844" i="6"/>
  <c r="B843" i="6"/>
  <c r="B842" i="6"/>
  <c r="B841" i="6"/>
  <c r="B840" i="6"/>
  <c r="B839" i="6"/>
  <c r="B838" i="6"/>
  <c r="B837" i="6"/>
  <c r="B836" i="6"/>
  <c r="B835" i="6"/>
  <c r="B834" i="6"/>
  <c r="B833" i="6"/>
  <c r="B832" i="6"/>
  <c r="B831" i="6"/>
  <c r="B830" i="6"/>
  <c r="B829" i="6"/>
  <c r="B828" i="6"/>
  <c r="B827" i="6"/>
  <c r="B826" i="6"/>
  <c r="B825" i="6"/>
  <c r="B824" i="6"/>
  <c r="B823" i="6"/>
  <c r="B822" i="6"/>
  <c r="B821" i="6"/>
  <c r="B820" i="6"/>
  <c r="B819" i="6"/>
  <c r="B818" i="6"/>
  <c r="B817" i="6"/>
  <c r="B816" i="6"/>
  <c r="B815" i="6"/>
  <c r="B814" i="6"/>
  <c r="B813" i="6"/>
  <c r="B812" i="6"/>
  <c r="B811" i="6"/>
  <c r="B810" i="6"/>
  <c r="B809" i="6"/>
  <c r="B808" i="6"/>
  <c r="B807" i="6"/>
  <c r="B806" i="6"/>
  <c r="B805" i="6"/>
  <c r="B804" i="6"/>
  <c r="B803" i="6"/>
  <c r="B802" i="6"/>
  <c r="B801" i="6"/>
  <c r="B800" i="6"/>
  <c r="B799" i="6"/>
  <c r="B798" i="6"/>
  <c r="B797" i="6"/>
  <c r="B796" i="6"/>
  <c r="B795" i="6"/>
  <c r="B794" i="6"/>
  <c r="B793" i="6"/>
  <c r="B792" i="6"/>
  <c r="B791" i="6"/>
  <c r="B790" i="6"/>
  <c r="B789" i="6"/>
  <c r="B788" i="6"/>
  <c r="B787" i="6"/>
  <c r="B786" i="6"/>
  <c r="B785" i="6"/>
  <c r="B784" i="6"/>
  <c r="B783" i="6"/>
  <c r="B782" i="6"/>
  <c r="B781" i="6"/>
  <c r="B780" i="6"/>
  <c r="B779" i="6"/>
  <c r="B778" i="6"/>
  <c r="B777" i="6"/>
  <c r="B776" i="6"/>
  <c r="B775" i="6"/>
  <c r="B774" i="6"/>
  <c r="B773" i="6"/>
  <c r="B772" i="6"/>
  <c r="B771" i="6"/>
  <c r="B770" i="6"/>
  <c r="B769" i="6"/>
  <c r="B768" i="6"/>
  <c r="B767" i="6"/>
  <c r="B766" i="6"/>
  <c r="B765" i="6"/>
  <c r="B764" i="6"/>
  <c r="B763" i="6"/>
  <c r="B762" i="6"/>
  <c r="B761" i="6"/>
  <c r="B760" i="6"/>
  <c r="B759" i="6"/>
  <c r="B758" i="6"/>
  <c r="B757" i="6"/>
  <c r="B756" i="6"/>
  <c r="B755" i="6"/>
  <c r="B754" i="6"/>
  <c r="B753" i="6"/>
  <c r="B752" i="6"/>
  <c r="B751" i="6"/>
  <c r="B750" i="6"/>
  <c r="B749" i="6"/>
  <c r="B748" i="6"/>
  <c r="B747" i="6"/>
  <c r="B746" i="6"/>
  <c r="B745" i="6"/>
  <c r="B744" i="6"/>
  <c r="B743" i="6"/>
  <c r="B742" i="6"/>
  <c r="B741" i="6"/>
  <c r="B740" i="6"/>
  <c r="B739" i="6"/>
  <c r="B738" i="6"/>
  <c r="B737" i="6"/>
  <c r="B736" i="6"/>
  <c r="B735" i="6"/>
  <c r="B734" i="6"/>
  <c r="B733" i="6"/>
  <c r="B732" i="6"/>
  <c r="B731" i="6"/>
  <c r="B730" i="6"/>
  <c r="B729" i="6"/>
  <c r="B728" i="6"/>
  <c r="B727" i="6"/>
  <c r="B726" i="6"/>
  <c r="B725" i="6"/>
  <c r="B724" i="6"/>
  <c r="B723" i="6"/>
  <c r="B722" i="6"/>
  <c r="B721" i="6"/>
  <c r="B720" i="6"/>
  <c r="B719" i="6"/>
  <c r="B718" i="6"/>
  <c r="B717" i="6"/>
  <c r="B716" i="6"/>
  <c r="B715" i="6"/>
  <c r="B714" i="6"/>
  <c r="B713" i="6"/>
  <c r="B712" i="6"/>
  <c r="B711" i="6"/>
  <c r="B710" i="6"/>
  <c r="B709" i="6"/>
  <c r="B708" i="6"/>
  <c r="B707" i="6"/>
  <c r="B706" i="6"/>
  <c r="B705" i="6"/>
  <c r="B704" i="6"/>
  <c r="B703" i="6"/>
  <c r="B702" i="6"/>
  <c r="B701" i="6"/>
  <c r="B700" i="6"/>
  <c r="B699" i="6"/>
  <c r="B698" i="6"/>
  <c r="B697" i="6"/>
  <c r="B696" i="6"/>
  <c r="B695" i="6"/>
  <c r="B694" i="6"/>
  <c r="B693" i="6"/>
  <c r="B692" i="6"/>
  <c r="B691" i="6"/>
  <c r="B690" i="6"/>
  <c r="B689" i="6"/>
  <c r="B688" i="6"/>
  <c r="B687" i="6"/>
  <c r="B686" i="6"/>
  <c r="B685" i="6"/>
  <c r="B684" i="6"/>
  <c r="B683" i="6"/>
  <c r="B682" i="6"/>
  <c r="B681" i="6"/>
  <c r="B680" i="6"/>
  <c r="B679" i="6"/>
  <c r="B678" i="6"/>
  <c r="B677" i="6"/>
  <c r="B676" i="6"/>
  <c r="B675" i="6"/>
  <c r="B674" i="6"/>
  <c r="B673" i="6"/>
  <c r="B672" i="6"/>
  <c r="B671" i="6"/>
  <c r="B670" i="6"/>
  <c r="B669" i="6"/>
  <c r="B668" i="6"/>
  <c r="B667" i="6"/>
  <c r="B666" i="6"/>
  <c r="B665" i="6"/>
  <c r="B664" i="6"/>
  <c r="B663" i="6"/>
  <c r="B662" i="6"/>
  <c r="B661" i="6"/>
  <c r="B660" i="6"/>
  <c r="B659" i="6"/>
  <c r="B658" i="6"/>
  <c r="B657" i="6"/>
  <c r="B656" i="6"/>
  <c r="B655" i="6"/>
  <c r="B654" i="6"/>
  <c r="B653" i="6"/>
  <c r="B652" i="6"/>
  <c r="B651" i="6"/>
  <c r="B650" i="6"/>
  <c r="B649" i="6"/>
  <c r="B648" i="6"/>
  <c r="B647" i="6"/>
  <c r="B646" i="6"/>
  <c r="B645" i="6"/>
  <c r="B644" i="6"/>
  <c r="B643" i="6"/>
  <c r="B642" i="6"/>
  <c r="B641" i="6"/>
  <c r="B640" i="6"/>
  <c r="B639" i="6"/>
  <c r="B638" i="6"/>
  <c r="B637" i="6"/>
  <c r="B636" i="6"/>
  <c r="B635" i="6"/>
  <c r="B634" i="6"/>
  <c r="B633" i="6"/>
  <c r="B632" i="6"/>
  <c r="B631" i="6"/>
  <c r="B630" i="6"/>
  <c r="B629" i="6"/>
  <c r="B628" i="6"/>
  <c r="B627" i="6"/>
  <c r="B626" i="6"/>
  <c r="B625" i="6"/>
  <c r="B624" i="6"/>
  <c r="B623" i="6"/>
  <c r="B622" i="6"/>
  <c r="B621" i="6"/>
  <c r="B620" i="6"/>
  <c r="B619" i="6"/>
  <c r="B618" i="6"/>
  <c r="B617" i="6"/>
  <c r="B616" i="6"/>
  <c r="B615" i="6"/>
  <c r="B614" i="6"/>
  <c r="B613" i="6"/>
  <c r="B612" i="6"/>
  <c r="B611" i="6"/>
  <c r="B610" i="6"/>
  <c r="B609" i="6"/>
  <c r="B608" i="6"/>
  <c r="B607" i="6"/>
  <c r="B606" i="6"/>
  <c r="B605" i="6"/>
  <c r="B604" i="6"/>
  <c r="B603" i="6"/>
  <c r="B602" i="6"/>
  <c r="B601" i="6"/>
  <c r="B600" i="6"/>
  <c r="B599" i="6"/>
  <c r="B598" i="6"/>
  <c r="B597" i="6"/>
  <c r="B596" i="6"/>
  <c r="B595" i="6"/>
  <c r="B594" i="6"/>
  <c r="B593" i="6"/>
  <c r="B592" i="6"/>
  <c r="B591" i="6"/>
  <c r="B590" i="6"/>
  <c r="B589" i="6"/>
  <c r="B588" i="6"/>
  <c r="B587" i="6"/>
  <c r="B586" i="6"/>
  <c r="B585" i="6"/>
  <c r="B584" i="6"/>
  <c r="B583" i="6"/>
  <c r="B582" i="6"/>
  <c r="B581" i="6"/>
  <c r="B580" i="6"/>
  <c r="B579" i="6"/>
  <c r="B578" i="6"/>
  <c r="B577" i="6"/>
  <c r="B576" i="6"/>
  <c r="B575" i="6"/>
  <c r="B574" i="6"/>
  <c r="B573" i="6"/>
  <c r="B572" i="6"/>
  <c r="B571" i="6"/>
  <c r="B570" i="6"/>
  <c r="B569" i="6"/>
  <c r="B568" i="6"/>
  <c r="B567" i="6"/>
  <c r="B566" i="6"/>
  <c r="B565" i="6"/>
  <c r="B564" i="6"/>
  <c r="B563" i="6"/>
  <c r="B562" i="6"/>
  <c r="B561" i="6"/>
  <c r="B560" i="6"/>
  <c r="B559" i="6"/>
  <c r="B558" i="6"/>
  <c r="B557" i="6"/>
  <c r="B556" i="6"/>
  <c r="B555" i="6"/>
  <c r="B554" i="6"/>
  <c r="B553" i="6"/>
  <c r="B552" i="6"/>
  <c r="B551" i="6"/>
  <c r="B550" i="6"/>
  <c r="B549" i="6"/>
  <c r="B548" i="6"/>
  <c r="B547" i="6"/>
  <c r="B546" i="6"/>
  <c r="B545" i="6"/>
  <c r="B544" i="6"/>
  <c r="B543" i="6"/>
  <c r="B542" i="6"/>
  <c r="B541" i="6"/>
  <c r="B540" i="6"/>
  <c r="B539" i="6"/>
  <c r="B538" i="6"/>
  <c r="B537" i="6"/>
  <c r="B536" i="6"/>
  <c r="B535" i="6"/>
  <c r="B534" i="6"/>
  <c r="B533" i="6"/>
  <c r="B532" i="6"/>
  <c r="B531" i="6"/>
  <c r="B530" i="6"/>
  <c r="B529" i="6"/>
  <c r="B528" i="6"/>
  <c r="B527" i="6"/>
  <c r="B526" i="6"/>
  <c r="B525" i="6"/>
  <c r="B524" i="6"/>
  <c r="B523" i="6"/>
  <c r="B522" i="6"/>
  <c r="B521" i="6"/>
  <c r="B520" i="6"/>
  <c r="B519" i="6"/>
  <c r="B518" i="6"/>
  <c r="B517" i="6"/>
  <c r="B516" i="6"/>
  <c r="B515" i="6"/>
  <c r="B514" i="6"/>
  <c r="B513" i="6"/>
  <c r="B512" i="6"/>
  <c r="B511" i="6"/>
  <c r="B510" i="6"/>
  <c r="B509" i="6"/>
  <c r="B508" i="6"/>
  <c r="B507" i="6"/>
  <c r="B506" i="6"/>
  <c r="B505" i="6"/>
  <c r="B504" i="6"/>
  <c r="B503" i="6"/>
  <c r="B502" i="6"/>
  <c r="B501" i="6"/>
  <c r="B500" i="6"/>
  <c r="B499" i="6"/>
  <c r="B498" i="6"/>
  <c r="B497" i="6"/>
  <c r="B496" i="6"/>
  <c r="B495" i="6"/>
  <c r="B494" i="6"/>
  <c r="B493" i="6"/>
  <c r="B492" i="6"/>
  <c r="B491" i="6"/>
  <c r="B490" i="6"/>
  <c r="B489" i="6"/>
  <c r="B488" i="6"/>
  <c r="B487" i="6"/>
  <c r="B486" i="6"/>
  <c r="B485" i="6"/>
  <c r="B484" i="6"/>
  <c r="B483" i="6"/>
  <c r="B482" i="6"/>
  <c r="B481" i="6"/>
  <c r="B480" i="6"/>
  <c r="B479" i="6"/>
  <c r="B478" i="6"/>
  <c r="B477" i="6"/>
  <c r="B476" i="6"/>
  <c r="B475" i="6"/>
  <c r="B474" i="6"/>
  <c r="B473" i="6"/>
  <c r="B472" i="6"/>
  <c r="B471" i="6"/>
  <c r="B470" i="6"/>
  <c r="B469" i="6"/>
  <c r="B468" i="6"/>
  <c r="B467" i="6"/>
  <c r="B466" i="6"/>
  <c r="B465" i="6"/>
  <c r="B464" i="6"/>
  <c r="B463" i="6"/>
  <c r="B462" i="6"/>
  <c r="B461" i="6"/>
  <c r="B460" i="6"/>
  <c r="B459" i="6"/>
  <c r="B458" i="6"/>
  <c r="B457" i="6"/>
  <c r="B456" i="6"/>
  <c r="B455" i="6"/>
  <c r="B454" i="6"/>
  <c r="B453" i="6"/>
  <c r="B452" i="6"/>
  <c r="B451" i="6"/>
  <c r="B450" i="6"/>
  <c r="B449" i="6"/>
  <c r="B448" i="6"/>
  <c r="B447" i="6"/>
  <c r="B446" i="6"/>
  <c r="B445" i="6"/>
  <c r="B444" i="6"/>
  <c r="B443" i="6"/>
  <c r="B442" i="6"/>
  <c r="B441" i="6"/>
  <c r="B440" i="6"/>
  <c r="B439" i="6"/>
  <c r="B438" i="6"/>
  <c r="B437" i="6"/>
  <c r="B436" i="6"/>
  <c r="B435" i="6"/>
  <c r="B434" i="6"/>
  <c r="B433" i="6"/>
  <c r="B432" i="6"/>
  <c r="B431" i="6"/>
  <c r="B430" i="6"/>
  <c r="B429" i="6"/>
  <c r="B428" i="6"/>
  <c r="B427" i="6"/>
  <c r="B426" i="6"/>
  <c r="B425" i="6"/>
  <c r="B424" i="6"/>
  <c r="B423" i="6"/>
  <c r="B422" i="6"/>
  <c r="B421" i="6"/>
  <c r="B420" i="6"/>
  <c r="B419" i="6"/>
  <c r="B418" i="6"/>
  <c r="B417" i="6"/>
  <c r="B416" i="6"/>
  <c r="B415" i="6"/>
  <c r="B414" i="6"/>
  <c r="B413" i="6"/>
  <c r="B412" i="6"/>
  <c r="B411" i="6"/>
  <c r="B410" i="6"/>
  <c r="B409" i="6"/>
  <c r="B408" i="6"/>
  <c r="B407" i="6"/>
  <c r="B406" i="6"/>
  <c r="B405" i="6"/>
  <c r="B404" i="6"/>
  <c r="B403" i="6"/>
  <c r="B402" i="6"/>
  <c r="B401" i="6"/>
  <c r="B400" i="6"/>
  <c r="B399" i="6"/>
  <c r="B398" i="6"/>
  <c r="B397" i="6"/>
  <c r="B396" i="6"/>
  <c r="B395" i="6"/>
  <c r="B394" i="6"/>
  <c r="B393" i="6"/>
  <c r="B392" i="6"/>
  <c r="B391" i="6"/>
  <c r="B390" i="6"/>
  <c r="B389" i="6"/>
  <c r="B388" i="6"/>
  <c r="B387" i="6"/>
  <c r="B386" i="6"/>
  <c r="B385" i="6"/>
  <c r="B384" i="6"/>
  <c r="B383" i="6"/>
  <c r="B382" i="6"/>
  <c r="B381" i="6"/>
  <c r="B380" i="6"/>
  <c r="B379" i="6"/>
  <c r="B378" i="6"/>
  <c r="B377" i="6"/>
  <c r="B376" i="6"/>
  <c r="B375" i="6"/>
  <c r="B374" i="6"/>
  <c r="B373" i="6"/>
  <c r="B372" i="6"/>
  <c r="B371" i="6"/>
  <c r="B370" i="6"/>
  <c r="B369" i="6"/>
  <c r="B368" i="6"/>
  <c r="B367" i="6"/>
  <c r="B366" i="6"/>
  <c r="B365" i="6"/>
  <c r="B364" i="6"/>
  <c r="B363" i="6"/>
  <c r="B362" i="6"/>
  <c r="B361" i="6"/>
  <c r="B360" i="6"/>
  <c r="B359" i="6"/>
  <c r="B358" i="6"/>
  <c r="B357" i="6"/>
  <c r="B356" i="6"/>
  <c r="B355" i="6"/>
  <c r="B354" i="6"/>
  <c r="B353" i="6"/>
  <c r="B352" i="6"/>
  <c r="B351" i="6"/>
  <c r="B350" i="6"/>
  <c r="B349" i="6"/>
  <c r="B348" i="6"/>
  <c r="B347" i="6"/>
  <c r="B346" i="6"/>
  <c r="B345" i="6"/>
  <c r="B344" i="6"/>
  <c r="B343" i="6"/>
  <c r="B342" i="6"/>
  <c r="B341" i="6"/>
  <c r="B340" i="6"/>
  <c r="B339" i="6"/>
  <c r="B338" i="6"/>
  <c r="B337" i="6"/>
  <c r="B336" i="6"/>
  <c r="B335" i="6"/>
  <c r="B334" i="6"/>
  <c r="B333" i="6"/>
  <c r="B332" i="6"/>
  <c r="B331" i="6"/>
  <c r="B330" i="6"/>
  <c r="B329" i="6"/>
  <c r="B328" i="6"/>
  <c r="B327" i="6"/>
  <c r="B326" i="6"/>
  <c r="B325" i="6"/>
  <c r="B324" i="6"/>
  <c r="B323" i="6"/>
  <c r="B322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B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B292" i="6"/>
  <c r="B291" i="6"/>
  <c r="B290" i="6"/>
  <c r="B289" i="6"/>
  <c r="B288" i="6"/>
  <c r="B28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</calcChain>
</file>

<file path=xl/sharedStrings.xml><?xml version="1.0" encoding="utf-8"?>
<sst xmlns="http://schemas.openxmlformats.org/spreadsheetml/2006/main" count="6524" uniqueCount="602">
  <si>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</si>
  <si>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</si>
  <si>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</si>
  <si>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</si>
  <si>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</si>
  <si>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</si>
  <si>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</si>
  <si>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</si>
  <si>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</si>
  <si>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</si>
  <si>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</si>
  <si>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</si>
  <si>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</si>
  <si>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átlag</t>
  </si>
  <si>
    <t>m. átlag</t>
  </si>
  <si>
    <t xml:space="preserve"> BMW</t>
  </si>
  <si>
    <t>kiesett</t>
  </si>
  <si>
    <t xml:space="preserve"> Citroën</t>
  </si>
  <si>
    <t xml:space="preserve"> Fiat</t>
  </si>
  <si>
    <t xml:space="preserve"> Ford</t>
  </si>
  <si>
    <t xml:space="preserve"> Honda</t>
  </si>
  <si>
    <t xml:space="preserve"> Hyundai</t>
  </si>
  <si>
    <t xml:space="preserve"> Lancia</t>
  </si>
  <si>
    <t xml:space="preserve"> Mazda</t>
  </si>
  <si>
    <t xml:space="preserve"> Mercedes</t>
  </si>
  <si>
    <t xml:space="preserve"> Peugeot</t>
  </si>
  <si>
    <t xml:space="preserve"> Porsche</t>
  </si>
  <si>
    <t xml:space="preserve"> Skoda</t>
  </si>
  <si>
    <t xml:space="preserve"> Subaru</t>
  </si>
  <si>
    <t xml:space="preserve"> Suzuki</t>
  </si>
  <si>
    <t xml:space="preserve"> Toyota</t>
  </si>
  <si>
    <t xml:space="preserve"> Volkswagen</t>
  </si>
  <si>
    <t>A cellákban álló számok pontszámok, amelyeket a csapatok</t>
  </si>
  <si>
    <t>Egy autóverseny-sorozat jegyzőkönyvét látja. Az oszlopok</t>
  </si>
  <si>
    <t>tetején álló római számok egy-egy futamot azonosítanak.</t>
  </si>
  <si>
    <t>a teljesítményük arányában kaptak. A „kiesett” bejegyzés</t>
  </si>
  <si>
    <t>a műszaki hiba vagy baleset miatt befejezetlen versenyt</t>
  </si>
  <si>
    <t>jelöli. Ha az adott futamon a csapat nem indult, akkor a</t>
  </si>
  <si>
    <t>csak ők tehetnek, hogy nem szereztek pontot. A P2:P17</t>
  </si>
  <si>
    <t>Ha alaposabban meggondoljuk a körülményeket, akkor</t>
  </si>
  <si>
    <t>arra juthatunk, hogy a kieséseknek is szerepelniük kéne</t>
  </si>
  <si>
    <t>az átlagban, hiszen a csapat elindult a versenyen és arról</t>
  </si>
  <si>
    <t>tartomány celláiban számolja ki ismét az átlagokat, de</t>
  </si>
  <si>
    <t>most már a kieséseket is vegye figyelembe!</t>
  </si>
  <si>
    <t>a cellája üres. Az O2:O17 tartomány celláiban számolja ki</t>
  </si>
  <si>
    <t>a csapatok pontszámainak átlagát!</t>
  </si>
  <si>
    <t>név</t>
  </si>
  <si>
    <t>sz. dátum</t>
  </si>
  <si>
    <t>megtakarítás</t>
  </si>
  <si>
    <t>Abonyi Olimpia</t>
  </si>
  <si>
    <t>Adorján Mihály</t>
  </si>
  <si>
    <t>Adorján Szabrina</t>
  </si>
  <si>
    <t>Agócs Norbert</t>
  </si>
  <si>
    <t>Ambrus Bíborka</t>
  </si>
  <si>
    <t>Angyal Katalin</t>
  </si>
  <si>
    <t>Asolti Hermina</t>
  </si>
  <si>
    <t>Ács Rozália</t>
  </si>
  <si>
    <t>Bacsó Csenge</t>
  </si>
  <si>
    <t>Bacsó Katalin</t>
  </si>
  <si>
    <t>Bacsó Tas</t>
  </si>
  <si>
    <t>Balog Nándor</t>
  </si>
  <si>
    <t>Balog Olimpia</t>
  </si>
  <si>
    <t>Baranyai Huba</t>
  </si>
  <si>
    <t>Bartos Bence</t>
  </si>
  <si>
    <t>Bartos Szilvia</t>
  </si>
  <si>
    <t>Bán Tibor</t>
  </si>
  <si>
    <t>Beke Barbara</t>
  </si>
  <si>
    <t>Beke Matild</t>
  </si>
  <si>
    <t>Bene Ábrahám</t>
  </si>
  <si>
    <t>Bene Olívia</t>
  </si>
  <si>
    <t>Berkes Szilárd</t>
  </si>
  <si>
    <t>Bertók Péter</t>
  </si>
  <si>
    <t>Béres Félix</t>
  </si>
  <si>
    <t>Béres Magda</t>
  </si>
  <si>
    <t>Bihari Tünde</t>
  </si>
  <si>
    <t>Blaskó László</t>
  </si>
  <si>
    <t>Blaskó Teréz</t>
  </si>
  <si>
    <t>Bobák Gergely</t>
  </si>
  <si>
    <t>Bodrogi Ákos</t>
  </si>
  <si>
    <t>Boros Anita</t>
  </si>
  <si>
    <t>Bódi Valéria</t>
  </si>
  <si>
    <t>Csaplár Vanda</t>
  </si>
  <si>
    <t>Csáki Gergely</t>
  </si>
  <si>
    <t>Csányi Arika</t>
  </si>
  <si>
    <t>Cseh Móricz</t>
  </si>
  <si>
    <t>Cseke Ede</t>
  </si>
  <si>
    <t>Csiszár Stefánia</t>
  </si>
  <si>
    <t>Csontos Hajnalka</t>
  </si>
  <si>
    <t>Csorba István</t>
  </si>
  <si>
    <t>Csorba Róza</t>
  </si>
  <si>
    <t>Csordás Renáta</t>
  </si>
  <si>
    <t>Csóka Anikó</t>
  </si>
  <si>
    <t>Czakó Csanád</t>
  </si>
  <si>
    <t>Czifra Krisztina</t>
  </si>
  <si>
    <t>Dallos Edina</t>
  </si>
  <si>
    <t>Dallos Ferenc</t>
  </si>
  <si>
    <t>Debreceni Fábián</t>
  </si>
  <si>
    <t>Dombi Gáspár</t>
  </si>
  <si>
    <t>Dóczi Jónás</t>
  </si>
  <si>
    <t>Dóczi Roland</t>
  </si>
  <si>
    <t>Dóka Márta</t>
  </si>
  <si>
    <t>Dózsa Krisztián</t>
  </si>
  <si>
    <t>Dömötör Péter</t>
  </si>
  <si>
    <t>Dömötör Rókus</t>
  </si>
  <si>
    <t>Egervári Jolán</t>
  </si>
  <si>
    <t>Egyed Ferenc</t>
  </si>
  <si>
    <t>Egyed Gerda</t>
  </si>
  <si>
    <t>Egyed Rózsa</t>
  </si>
  <si>
    <t>Enyedi Márk</t>
  </si>
  <si>
    <t>Erdei Albert</t>
  </si>
  <si>
    <t>Erdélyi Martina</t>
  </si>
  <si>
    <t>Faludi Vazul</t>
  </si>
  <si>
    <t>Farkas József</t>
  </si>
  <si>
    <t>Farkas Kázmér</t>
  </si>
  <si>
    <t>Fazekas Kata</t>
  </si>
  <si>
    <t>Fábián Terézia</t>
  </si>
  <si>
    <t>Fehér Irma</t>
  </si>
  <si>
    <t>Fellegi Károly</t>
  </si>
  <si>
    <t>Fodor Sebestény</t>
  </si>
  <si>
    <t>Fonyódi Mihály</t>
  </si>
  <si>
    <t>Fóti Botond</t>
  </si>
  <si>
    <t>Földes Zsófia</t>
  </si>
  <si>
    <t>Földvári Annamária</t>
  </si>
  <si>
    <t>Frank Margit</t>
  </si>
  <si>
    <t>Füleki Orbán</t>
  </si>
  <si>
    <t>Galambos Adrienn</t>
  </si>
  <si>
    <t>Galambos Antal</t>
  </si>
  <si>
    <t>Galambos Helga</t>
  </si>
  <si>
    <t>Galambos Szabina</t>
  </si>
  <si>
    <t>Garami Lázár</t>
  </si>
  <si>
    <t>Garami Orbán</t>
  </si>
  <si>
    <t>Garamvölgyi Mátyás</t>
  </si>
  <si>
    <t>Gazdag Lóránd</t>
  </si>
  <si>
    <t>Gál Emese</t>
  </si>
  <si>
    <t>Gerencsér Emma</t>
  </si>
  <si>
    <t>Gerencsér Ilka</t>
  </si>
  <si>
    <t>Gosztonyi Áron</t>
  </si>
  <si>
    <t>Gosztonyi Ede</t>
  </si>
  <si>
    <t>Gosztonyi Sarolta</t>
  </si>
  <si>
    <t>Gönci Gertrúd</t>
  </si>
  <si>
    <t>Gyarmati Anna</t>
  </si>
  <si>
    <t>Gyenes Brigitta</t>
  </si>
  <si>
    <t>Gyenes Orbán</t>
  </si>
  <si>
    <t>Győri Zsolt</t>
  </si>
  <si>
    <t>Gyulai Viktória</t>
  </si>
  <si>
    <t>Hagymási Arika</t>
  </si>
  <si>
    <t>Hagymási Ervin</t>
  </si>
  <si>
    <t>Hagymási Zétény</t>
  </si>
  <si>
    <t>Hajdú Béla</t>
  </si>
  <si>
    <t>Halasi Tivadar</t>
  </si>
  <si>
    <t>Halmai Jeromos</t>
  </si>
  <si>
    <t>Halmosi Gabriella</t>
  </si>
  <si>
    <t>Hamar Lenke</t>
  </si>
  <si>
    <t>Hanák Márta</t>
  </si>
  <si>
    <t>Hanák Szaniszló</t>
  </si>
  <si>
    <t>Harsányi Zsuzsanna</t>
  </si>
  <si>
    <t>Hegyi Albert</t>
  </si>
  <si>
    <t>Hegyi Elek</t>
  </si>
  <si>
    <t>Hetényi Árpád</t>
  </si>
  <si>
    <t>Hidas Frigyes</t>
  </si>
  <si>
    <t>Hidvégi Bonifác</t>
  </si>
  <si>
    <t>Holló Veronika</t>
  </si>
  <si>
    <t>Homoki Heléna</t>
  </si>
  <si>
    <t>Homoki Máté</t>
  </si>
  <si>
    <t>Honti Vendel</t>
  </si>
  <si>
    <t>Hornyák Adorján</t>
  </si>
  <si>
    <t>Horváth Kálmán</t>
  </si>
  <si>
    <t>Huszák Jakab</t>
  </si>
  <si>
    <t>Huszák Zita</t>
  </si>
  <si>
    <t>Huszár Ábel</t>
  </si>
  <si>
    <t>Huszár Jakab</t>
  </si>
  <si>
    <t>Huszka Géza</t>
  </si>
  <si>
    <t>Iványi Vince</t>
  </si>
  <si>
    <t>Jancsó Attila</t>
  </si>
  <si>
    <t>Jankovics Jácint</t>
  </si>
  <si>
    <t>Jankovics Vencel</t>
  </si>
  <si>
    <t>Jámbor Dénes</t>
  </si>
  <si>
    <t>Jámbor Réka</t>
  </si>
  <si>
    <t>Jelinek Irén</t>
  </si>
  <si>
    <t>Jelinek Zétény</t>
  </si>
  <si>
    <t>Jenei Borisz</t>
  </si>
  <si>
    <t>Jenei Jolán</t>
  </si>
  <si>
    <t>Jobbágy Zoltán</t>
  </si>
  <si>
    <t>Juhász Bulcsú</t>
  </si>
  <si>
    <t>Jurányi Magdaléna</t>
  </si>
  <si>
    <t>Kapás Petra</t>
  </si>
  <si>
    <t>Kardos Gedeon</t>
  </si>
  <si>
    <t>Kardos Lívia</t>
  </si>
  <si>
    <t>Kardos Vencel</t>
  </si>
  <si>
    <t>Karsai Balázs</t>
  </si>
  <si>
    <t>Karsai Szaniszló</t>
  </si>
  <si>
    <t>Kádár György</t>
  </si>
  <si>
    <t>Kádár Olívia</t>
  </si>
  <si>
    <t>Káldor Bernát</t>
  </si>
  <si>
    <t>Káplár Dániel</t>
  </si>
  <si>
    <t>Káplár Magdolna</t>
  </si>
  <si>
    <t>Káplár Simon</t>
  </si>
  <si>
    <t>Kárpáti Taksony</t>
  </si>
  <si>
    <t>Kecskés Alfréd</t>
  </si>
  <si>
    <t>Kende Bátor</t>
  </si>
  <si>
    <t>Kenyeres Áron</t>
  </si>
  <si>
    <t>Keresztes Irma</t>
  </si>
  <si>
    <t>Kertes Aranka</t>
  </si>
  <si>
    <t>Kertész Domonkos</t>
  </si>
  <si>
    <t>Kertész Félix</t>
  </si>
  <si>
    <t>Keszler Pál</t>
  </si>
  <si>
    <t>Keszthelyi Vanda</t>
  </si>
  <si>
    <t>Király Hedvig</t>
  </si>
  <si>
    <t>Kis Zsombor</t>
  </si>
  <si>
    <t>Komlósi Mónika</t>
  </si>
  <si>
    <t>Kondor Pál</t>
  </si>
  <si>
    <t>Kontra Márton</t>
  </si>
  <si>
    <t>Korda Julianna</t>
  </si>
  <si>
    <t>Kormos Kata</t>
  </si>
  <si>
    <t>Kovács Arnold</t>
  </si>
  <si>
    <t>Kovács Lukács</t>
  </si>
  <si>
    <t>Kozák Kristóf</t>
  </si>
  <si>
    <t>Kozma Amália</t>
  </si>
  <si>
    <t>Kozma Leonóra</t>
  </si>
  <si>
    <t>Kósa Kálmán</t>
  </si>
  <si>
    <t>Kökény Erzsébet</t>
  </si>
  <si>
    <t>Köves Antal</t>
  </si>
  <si>
    <t>Köves Bonifác</t>
  </si>
  <si>
    <t>Köves Olimpia</t>
  </si>
  <si>
    <t>Kőszegi Ede</t>
  </si>
  <si>
    <t>Krizsán Edina</t>
  </si>
  <si>
    <t>Kubinyi Kelemen</t>
  </si>
  <si>
    <t>Kulcsár Iván</t>
  </si>
  <si>
    <t>Kun Angéla</t>
  </si>
  <si>
    <t>Kun Jeromos</t>
  </si>
  <si>
    <t>Kútvölgyi Gáspár</t>
  </si>
  <si>
    <t>Kürti Paulina</t>
  </si>
  <si>
    <t>Ladányi Ödön</t>
  </si>
  <si>
    <t>Lakatos Viola</t>
  </si>
  <si>
    <t>Lakatos Zsóka</t>
  </si>
  <si>
    <t>Lakos Gertrúd</t>
  </si>
  <si>
    <t>Lánczi Ágoston</t>
  </si>
  <si>
    <t>Lánczi Lili</t>
  </si>
  <si>
    <t>Lendvai Boriska</t>
  </si>
  <si>
    <t>Lengyel Lázár</t>
  </si>
  <si>
    <t>Ligeti Tibor</t>
  </si>
  <si>
    <t>Magyar Barna</t>
  </si>
  <si>
    <t>Magyar Katinka</t>
  </si>
  <si>
    <t>Majoros Róza</t>
  </si>
  <si>
    <t>Makai Aurél</t>
  </si>
  <si>
    <t>Makai Áron</t>
  </si>
  <si>
    <t>Maróti Ede</t>
  </si>
  <si>
    <t>Matos Berta</t>
  </si>
  <si>
    <t>Matos Tamara</t>
  </si>
  <si>
    <t>Mácsai Magdaléna</t>
  </si>
  <si>
    <t>Márkus Katalin</t>
  </si>
  <si>
    <t>Medve Elza</t>
  </si>
  <si>
    <t>Megyesi Levente</t>
  </si>
  <si>
    <t>Mester Cecilia</t>
  </si>
  <si>
    <t>Mező Zsigmond</t>
  </si>
  <si>
    <t>Méhes Valéria</t>
  </si>
  <si>
    <t>Mészáros Dorottya</t>
  </si>
  <si>
    <t>Mészáros Oszkár</t>
  </si>
  <si>
    <t>Mészáros Soma</t>
  </si>
  <si>
    <t>Mikó Heléna</t>
  </si>
  <si>
    <t>Mocsári Tas</t>
  </si>
  <si>
    <t>Mohos Menyhért</t>
  </si>
  <si>
    <t>Morvai Ildikó</t>
  </si>
  <si>
    <t>Mózer Márkó</t>
  </si>
  <si>
    <t>Murányi Hermina</t>
  </si>
  <si>
    <t>Nádasi Lenke</t>
  </si>
  <si>
    <t>Nádor Boglárka</t>
  </si>
  <si>
    <t>Nádor Tivadar</t>
  </si>
  <si>
    <t>Nemes Pál</t>
  </si>
  <si>
    <t>Német Boglárka</t>
  </si>
  <si>
    <t>Nyári Malvin</t>
  </si>
  <si>
    <t>Nyerges Mária</t>
  </si>
  <si>
    <t>Nyéki Tibor</t>
  </si>
  <si>
    <t>Nyitrai Alíz</t>
  </si>
  <si>
    <t>Nyitrai Csilla</t>
  </si>
  <si>
    <t>Ocskó Dénes</t>
  </si>
  <si>
    <t>Olajos Malvin</t>
  </si>
  <si>
    <t>Orosz Boldizsár</t>
  </si>
  <si>
    <t>Orosz Ervin</t>
  </si>
  <si>
    <t>Országh Szidónia</t>
  </si>
  <si>
    <t>Ötvös Tódor</t>
  </si>
  <si>
    <t>Padányi Tihamér</t>
  </si>
  <si>
    <t>Pados Lénárd</t>
  </si>
  <si>
    <t>Pados Vazul</t>
  </si>
  <si>
    <t>Pap Boldizsár</t>
  </si>
  <si>
    <t>Parádi Pál</t>
  </si>
  <si>
    <t>Parti Mózes</t>
  </si>
  <si>
    <t>Pataki Gyöngyi</t>
  </si>
  <si>
    <t>Pákozdi Lázár</t>
  </si>
  <si>
    <t>Pálfi Botond</t>
  </si>
  <si>
    <t>Pálfi Viktor</t>
  </si>
  <si>
    <t>Pálinkás Antal</t>
  </si>
  <si>
    <t>Pálinkás Dóra</t>
  </si>
  <si>
    <t>Pálinkás Iván</t>
  </si>
  <si>
    <t>Pálos Teréz</t>
  </si>
  <si>
    <t>Perjés Petra</t>
  </si>
  <si>
    <t>Perlaki András</t>
  </si>
  <si>
    <t>Perlaki Kázmér</t>
  </si>
  <si>
    <t>Perlaki Tibor</t>
  </si>
  <si>
    <t>Pesti Etelka</t>
  </si>
  <si>
    <t>Pete Jónás</t>
  </si>
  <si>
    <t>Petényi Ágota</t>
  </si>
  <si>
    <t>Petrányi János</t>
  </si>
  <si>
    <t>Petrovics Árpád</t>
  </si>
  <si>
    <t>Petrovics Titusz</t>
  </si>
  <si>
    <t>Pécsi Adrienn</t>
  </si>
  <si>
    <t>Pék Sebestény</t>
  </si>
  <si>
    <t>Péli Klára</t>
  </si>
  <si>
    <t>Piros Györgyi</t>
  </si>
  <si>
    <t>Polányi Vilmos</t>
  </si>
  <si>
    <t>Poór Gál</t>
  </si>
  <si>
    <t>Porkoláb Béla</t>
  </si>
  <si>
    <t>Porkoláb János</t>
  </si>
  <si>
    <t>Porkoláb Zsófia</t>
  </si>
  <si>
    <t>Pozsgai Klotild</t>
  </si>
  <si>
    <t>Pozsonyi Szabina</t>
  </si>
  <si>
    <t>Pósa Jakab</t>
  </si>
  <si>
    <t>Pósa Magdaléna</t>
  </si>
  <si>
    <t>Puskás Lídia</t>
  </si>
  <si>
    <t>Raffai Margit</t>
  </si>
  <si>
    <t>Rajnai Attila</t>
  </si>
  <si>
    <t>Rajnai Mózes</t>
  </si>
  <si>
    <t>Ravasz József</t>
  </si>
  <si>
    <t>Rácz Olga</t>
  </si>
  <si>
    <t>Rádi Zsuzsanna</t>
  </si>
  <si>
    <t>Rákoczi Jónás</t>
  </si>
  <si>
    <t>Rákoczi Katalin</t>
  </si>
  <si>
    <t>Rákosi Vilma</t>
  </si>
  <si>
    <t>Rákosi Zsolt</t>
  </si>
  <si>
    <t>Ráth Szilárd</t>
  </si>
  <si>
    <t>Rejtő Benedek</t>
  </si>
  <si>
    <t>Reményi Antal</t>
  </si>
  <si>
    <t>Rédei Annamária</t>
  </si>
  <si>
    <t>Rédei Vilmos</t>
  </si>
  <si>
    <t>Rényi Nóra</t>
  </si>
  <si>
    <t>Réti Jenő</t>
  </si>
  <si>
    <t>Révész Izolda</t>
  </si>
  <si>
    <t>Révész Lídia</t>
  </si>
  <si>
    <t>Réz Andor</t>
  </si>
  <si>
    <t>Rigó Mária</t>
  </si>
  <si>
    <t>Ritter Örs</t>
  </si>
  <si>
    <t>Román Gyula</t>
  </si>
  <si>
    <t>Romhányi Kitti</t>
  </si>
  <si>
    <t>Rostás Ákos</t>
  </si>
  <si>
    <t>Rostás Virág</t>
  </si>
  <si>
    <t>Rozsnyai Ágoston</t>
  </si>
  <si>
    <t>Rózsa Kitti</t>
  </si>
  <si>
    <t>Rózsa Marianna</t>
  </si>
  <si>
    <t>Rózsa Tünde</t>
  </si>
  <si>
    <t>Rózsahegyi Ivó</t>
  </si>
  <si>
    <t>Rózsavölgyi Lipót</t>
  </si>
  <si>
    <t>Sajó Balázs</t>
  </si>
  <si>
    <t>Sajó Rezső</t>
  </si>
  <si>
    <t>Sarkadi Ármin</t>
  </si>
  <si>
    <t>Sarkadi Magdolna</t>
  </si>
  <si>
    <t>Sági Amália</t>
  </si>
  <si>
    <t>Sági László</t>
  </si>
  <si>
    <t>Sánta Vilmos</t>
  </si>
  <si>
    <t>Sápi Gál</t>
  </si>
  <si>
    <t>Sápi Renáta</t>
  </si>
  <si>
    <t>Sári Gedeon</t>
  </si>
  <si>
    <t>Sári Kornélia</t>
  </si>
  <si>
    <t>Sári Paulina</t>
  </si>
  <si>
    <t>Sárkány Gyöngyvér</t>
  </si>
  <si>
    <t>Sárvári Viktória</t>
  </si>
  <si>
    <t>Sátori Ida</t>
  </si>
  <si>
    <t>Sebő Mária</t>
  </si>
  <si>
    <t>Selényi Edvin</t>
  </si>
  <si>
    <t>Selmeci Ágoston</t>
  </si>
  <si>
    <t>Seres Júlia</t>
  </si>
  <si>
    <t>Sényi Virág</t>
  </si>
  <si>
    <t>Siklósi Adorján</t>
  </si>
  <si>
    <t>Simó Amanda</t>
  </si>
  <si>
    <t>Slezák Gedeon</t>
  </si>
  <si>
    <t>Slezák Gusztáv</t>
  </si>
  <si>
    <t>Solymár Emőd</t>
  </si>
  <si>
    <t>Solymár Richárd</t>
  </si>
  <si>
    <t>Solymos Lili</t>
  </si>
  <si>
    <t>Somlai Lóránd</t>
  </si>
  <si>
    <t>Somlai Vanda</t>
  </si>
  <si>
    <t>Somogyi Richárd</t>
  </si>
  <si>
    <t>Somogyvári Erzsébet</t>
  </si>
  <si>
    <t>Sós Annabella</t>
  </si>
  <si>
    <t>Sóti Franciska</t>
  </si>
  <si>
    <t>Sulyok Csenger</t>
  </si>
  <si>
    <t>Sulyok Ferenc</t>
  </si>
  <si>
    <t>Sulyok Hermina</t>
  </si>
  <si>
    <t>Sulyok Liza</t>
  </si>
  <si>
    <t>Surányi Ágota</t>
  </si>
  <si>
    <t>Surányi Frigyes</t>
  </si>
  <si>
    <t>Sutka Pál</t>
  </si>
  <si>
    <t>Sütő Konrád</t>
  </si>
  <si>
    <t>Sütő Sebestény</t>
  </si>
  <si>
    <t>Szakács Nóra</t>
  </si>
  <si>
    <t>Szakál Csanád</t>
  </si>
  <si>
    <t>Szakál Rózsa</t>
  </si>
  <si>
    <t>Szalai Szabrina</t>
  </si>
  <si>
    <t>Szalkai Vera</t>
  </si>
  <si>
    <t>Szalontai Ignác</t>
  </si>
  <si>
    <t>Szamosi Zsigmond</t>
  </si>
  <si>
    <t>Szanyi Enikő</t>
  </si>
  <si>
    <t>Szappanos Mónika</t>
  </si>
  <si>
    <t>Szarka Tivadar</t>
  </si>
  <si>
    <t>Szántai Imola</t>
  </si>
  <si>
    <t>Szántó Aurél</t>
  </si>
  <si>
    <t>Szegedi Gerda</t>
  </si>
  <si>
    <t>Szekeres Vince</t>
  </si>
  <si>
    <t>Szelei Krisztián</t>
  </si>
  <si>
    <t>Szelei Pálma</t>
  </si>
  <si>
    <t>Szendrei Beatrix</t>
  </si>
  <si>
    <t>Szente Valentin</t>
  </si>
  <si>
    <t>Szepesi Ágota</t>
  </si>
  <si>
    <t>Székács Dávid</t>
  </si>
  <si>
    <t>Szigeti Emőke</t>
  </si>
  <si>
    <t>Szolnoki Fülöp</t>
  </si>
  <si>
    <t>Szorád Tódor</t>
  </si>
  <si>
    <t>Szűcs Márton</t>
  </si>
  <si>
    <t>Tar Irén</t>
  </si>
  <si>
    <t>Tasnádi Ilona</t>
  </si>
  <si>
    <t>Táborosi Tivadar</t>
  </si>
  <si>
    <t>Tárnok Péter</t>
  </si>
  <si>
    <t>Toldi Felícia</t>
  </si>
  <si>
    <t>Török Salamon</t>
  </si>
  <si>
    <t>Udvardi Natália</t>
  </si>
  <si>
    <t>Ujvári Hedvig</t>
  </si>
  <si>
    <t>Unger Levente</t>
  </si>
  <si>
    <t>Unger Márkus</t>
  </si>
  <si>
    <t>Unger Márta</t>
  </si>
  <si>
    <t>Vadász Ágoston</t>
  </si>
  <si>
    <t>Vajda Frigyes</t>
  </si>
  <si>
    <t>Valkó Bernát</t>
  </si>
  <si>
    <t>Vágó Helga</t>
  </si>
  <si>
    <t>Vámos Elza</t>
  </si>
  <si>
    <t>Vámos Flóra</t>
  </si>
  <si>
    <t>Vámos Márk</t>
  </si>
  <si>
    <t>Váradi Borbála</t>
  </si>
  <si>
    <t>Váradi Károly</t>
  </si>
  <si>
    <t>Vári Mihály</t>
  </si>
  <si>
    <t>Várszegi Antal</t>
  </si>
  <si>
    <t>Végh Lőrinc</t>
  </si>
  <si>
    <t>Vida András</t>
  </si>
  <si>
    <t>Vida Vendel</t>
  </si>
  <si>
    <t>Virág Magda</t>
  </si>
  <si>
    <t>Virág Simon</t>
  </si>
  <si>
    <t>Vörös Judit</t>
  </si>
  <si>
    <t>Zágon Sára</t>
  </si>
  <si>
    <t>Zeke Vendel</t>
  </si>
  <si>
    <t>Akinek nincs megtakarítása, annak a cellájában</t>
  </si>
  <si>
    <t>egy nulla áll. Mennyi az eltérés a megtakarítások</t>
  </si>
  <si>
    <t>és a C2:C401 tartomány számainak átlaga között?</t>
  </si>
  <si>
    <t>Figyelem, figyelem! Az „eltérés”-nek nincs előjele!</t>
  </si>
  <si>
    <t>hallgató
neve</t>
  </si>
  <si>
    <t>Ács Domonkos</t>
  </si>
  <si>
    <t>Arató Mária</t>
  </si>
  <si>
    <t>Arató Tamás</t>
  </si>
  <si>
    <t>Asolti Róza</t>
  </si>
  <si>
    <t>Bartos Sarolta</t>
  </si>
  <si>
    <t>Berényi Petra</t>
  </si>
  <si>
    <t>Bihari Magdolna</t>
  </si>
  <si>
    <t>Bíró Ibolya</t>
  </si>
  <si>
    <t>Blaskó Edvin</t>
  </si>
  <si>
    <t>Buzsáki Izsó</t>
  </si>
  <si>
    <t>Czifra Mária</t>
  </si>
  <si>
    <t>Csaplár Imola</t>
  </si>
  <si>
    <t>Csontos Máté</t>
  </si>
  <si>
    <t>Deli Júlia</t>
  </si>
  <si>
    <t>Dudás Hajnalka</t>
  </si>
  <si>
    <t>Erdei Simon</t>
  </si>
  <si>
    <t>Fehér Richárd</t>
  </si>
  <si>
    <t>Fehérvári Rita</t>
  </si>
  <si>
    <t>Fodor Heléna</t>
  </si>
  <si>
    <t>Forgács Fülöp</t>
  </si>
  <si>
    <t>Földvári Félix</t>
  </si>
  <si>
    <t>Galla Boriska</t>
  </si>
  <si>
    <t>Gond Lóránt</t>
  </si>
  <si>
    <t>Gulyás Taksony</t>
  </si>
  <si>
    <t>Győri Ábel</t>
  </si>
  <si>
    <t>Halász Liza</t>
  </si>
  <si>
    <t>Halmai Márton</t>
  </si>
  <si>
    <t>Hamar Malvin</t>
  </si>
  <si>
    <t>Havas Elemér</t>
  </si>
  <si>
    <t>Havas Emil</t>
  </si>
  <si>
    <t>Hegyi Ernő</t>
  </si>
  <si>
    <t>Hegyi István</t>
  </si>
  <si>
    <t>Honti Hedvig</t>
  </si>
  <si>
    <t>Honti Ida</t>
  </si>
  <si>
    <t>Hornyák Kolos</t>
  </si>
  <si>
    <t>Horváth Kolos</t>
  </si>
  <si>
    <t>Jámbor Árpád</t>
  </si>
  <si>
    <t>Jancsó Emil</t>
  </si>
  <si>
    <t>Jobbágy Ágnes</t>
  </si>
  <si>
    <t>Kalocsai Kornél</t>
  </si>
  <si>
    <t>Kalocsai Lujza</t>
  </si>
  <si>
    <t>Kamarás Ábrahám</t>
  </si>
  <si>
    <t>Kárpáti Alíz</t>
  </si>
  <si>
    <t>Kárpáti Olga</t>
  </si>
  <si>
    <t>Katona Sándor</t>
  </si>
  <si>
    <t>Kemény Hajnalka</t>
  </si>
  <si>
    <t>Kenyeres Ádám</t>
  </si>
  <si>
    <t>Kerepesi Vanda</t>
  </si>
  <si>
    <t>Kormos Jusztin</t>
  </si>
  <si>
    <t>Kőműves Ferenc</t>
  </si>
  <si>
    <t>Kőműves Martina</t>
  </si>
  <si>
    <t>Kőműves Titusz</t>
  </si>
  <si>
    <t>Kőszegi Aranka</t>
  </si>
  <si>
    <t>Köves Tas</t>
  </si>
  <si>
    <t>Kulcsár Frigyes</t>
  </si>
  <si>
    <t>Kun Balázs</t>
  </si>
  <si>
    <t>Kútvölgyi János</t>
  </si>
  <si>
    <t>Kürti Dorottya</t>
  </si>
  <si>
    <t>Ladányi Emőd</t>
  </si>
  <si>
    <t>Lapos Judit</t>
  </si>
  <si>
    <t>Makra Emma</t>
  </si>
  <si>
    <t>Makra Zsolt</t>
  </si>
  <si>
    <t>Martos Bátor</t>
  </si>
  <si>
    <t>Mátrai Eszter</t>
  </si>
  <si>
    <t>Molnár Rozália</t>
  </si>
  <si>
    <t>Mózer Csaba</t>
  </si>
  <si>
    <t>Nagy Gusztáv</t>
  </si>
  <si>
    <t>Ócsai Jácint</t>
  </si>
  <si>
    <t>Orosz Gerda</t>
  </si>
  <si>
    <t>Orosz Mátyás</t>
  </si>
  <si>
    <t>Paál Lajos</t>
  </si>
  <si>
    <t>Pallagi Fanni</t>
  </si>
  <si>
    <t>Palotás Lilla</t>
  </si>
  <si>
    <t>Perjés Edit</t>
  </si>
  <si>
    <t>Perlaki Jenő</t>
  </si>
  <si>
    <t>Pesti Ivó</t>
  </si>
  <si>
    <t>Pete Bendegúz</t>
  </si>
  <si>
    <t>Petró Lídia</t>
  </si>
  <si>
    <t>Piros Réka</t>
  </si>
  <si>
    <t>Pócsik István</t>
  </si>
  <si>
    <t>Polányi Bulcsú</t>
  </si>
  <si>
    <t>Pollák Éva</t>
  </si>
  <si>
    <t>Poór Lóránd</t>
  </si>
  <si>
    <t>Radnóti Géza</t>
  </si>
  <si>
    <t>Rákosi Erik</t>
  </si>
  <si>
    <t>Ravasz Jónás</t>
  </si>
  <si>
    <t>Répási László</t>
  </si>
  <si>
    <t>Réti Károly</t>
  </si>
  <si>
    <t>Réz Jolán</t>
  </si>
  <si>
    <t>Rigó Emese</t>
  </si>
  <si>
    <t>Ritter Csilla</t>
  </si>
  <si>
    <t>Róka Marianna</t>
  </si>
  <si>
    <t>Román Sebestény</t>
  </si>
  <si>
    <t>Rostás Ida</t>
  </si>
  <si>
    <t>Rózsa Emőke</t>
  </si>
  <si>
    <t>Rózsahegyi Huba</t>
  </si>
  <si>
    <t>Sallai Kolos</t>
  </si>
  <si>
    <t>Sánta Domonkos</t>
  </si>
  <si>
    <t>Sánta Ilka</t>
  </si>
  <si>
    <t>Sári Gyöngyvér</t>
  </si>
  <si>
    <t>Sári Lívia</t>
  </si>
  <si>
    <t>Selmeci Judit</t>
  </si>
  <si>
    <t>Serföző Géza</t>
  </si>
  <si>
    <t>Slezák Andrea</t>
  </si>
  <si>
    <t>Solymos Hugó</t>
  </si>
  <si>
    <t>Sólyom Gergely</t>
  </si>
  <si>
    <t>Sólyom Izabella</t>
  </si>
  <si>
    <t>Somodi Erika</t>
  </si>
  <si>
    <t>Somos Gedeon</t>
  </si>
  <si>
    <t>Sóti Bertalan</t>
  </si>
  <si>
    <t>Sóti Zsuzsanna</t>
  </si>
  <si>
    <t>Stadler Ervin</t>
  </si>
  <si>
    <t>Sulyok Róza</t>
  </si>
  <si>
    <t>Szabó Gertrúd</t>
  </si>
  <si>
    <t>Szalkai Amália</t>
  </si>
  <si>
    <t>Szántai Vilmos</t>
  </si>
  <si>
    <t>Szegedi Pál</t>
  </si>
  <si>
    <t>Székács Rita</t>
  </si>
  <si>
    <t>Szepesi Emma</t>
  </si>
  <si>
    <t>Szigeti Tivadar</t>
  </si>
  <si>
    <t>Szirtes Mátyás</t>
  </si>
  <si>
    <t>Szőnyi Gábor</t>
  </si>
  <si>
    <t>Tasnádi Irén</t>
  </si>
  <si>
    <t>Török Adorján</t>
  </si>
  <si>
    <t>Ujvári Vilma</t>
  </si>
  <si>
    <t>Unger Ödön</t>
  </si>
  <si>
    <t>Vass Rókus</t>
  </si>
  <si>
    <t>Zeke Magdolna</t>
  </si>
  <si>
    <r>
      <rPr>
        <b/>
        <sz val="9"/>
        <color theme="1"/>
        <rFont val="Calibri"/>
        <family val="2"/>
        <charset val="238"/>
      </rPr>
      <t>magasság</t>
    </r>
    <r>
      <rPr>
        <sz val="9"/>
        <color theme="1"/>
        <rFont val="Calibri"/>
        <family val="2"/>
        <charset val="238"/>
      </rPr>
      <t xml:space="preserve">
(m)</t>
    </r>
  </si>
  <si>
    <r>
      <rPr>
        <b/>
        <sz val="9"/>
        <color theme="1"/>
        <rFont val="Calibri"/>
        <family val="2"/>
        <charset val="238"/>
      </rPr>
      <t>eltérés</t>
    </r>
    <r>
      <rPr>
        <sz val="9"/>
        <color theme="1"/>
        <rFont val="Calibri"/>
        <family val="2"/>
        <charset val="238"/>
      </rPr>
      <t xml:space="preserve">
(cm)</t>
    </r>
  </si>
  <si>
    <t>Számolja ki, ki hány centiméter a különbség az egyes emberek</t>
  </si>
  <si>
    <t>magassága és a magasságok átlaga között! A feladatot egyetlen</t>
  </si>
  <si>
    <t>másolható képlettel oldja meg!</t>
  </si>
  <si>
    <t>legmagasabb és a legalacsonyabb nyolc-nyolc embert kizárja</t>
  </si>
  <si>
    <t>a számításból! A feladatot egyetlen képlettel oldja meg!</t>
  </si>
  <si>
    <t>Állapítsa meg a magasságok számtani közepét úgy, hogy a</t>
  </si>
  <si>
    <t>A feladatot egyetlen képlettel oldja meg!</t>
  </si>
  <si>
    <t>eredményeire!</t>
  </si>
  <si>
    <t>átlagát! Adjon magyarázatot az utóbbi számítás</t>
  </si>
  <si>
    <t>Számolja ki az A1 és a C1 cellákban a számoszlopok</t>
  </si>
  <si>
    <t>átlagát! Az A12 és a C12 cellákban pedig a számoszlopok</t>
  </si>
  <si>
    <t>számainak a számoszlop átlagától való eltéréseinek</t>
  </si>
  <si>
    <t>vásárló</t>
  </si>
  <si>
    <t>vásárlás</t>
  </si>
  <si>
    <t>összeg</t>
  </si>
  <si>
    <t>alsó határ</t>
  </si>
  <si>
    <t>felső határ</t>
  </si>
  <si>
    <t>Számolja ki egyetlen képlettel az F4-es és a H4-es cellákban</t>
  </si>
  <si>
    <t>megadott határértékek közötti vásárlások számtani közepét!</t>
  </si>
  <si>
    <t>Az összegek öt- és nyolcvanötezer között szóródnak.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</si>
</sst>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FF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4" fillId="0" borderId="0" xfId="1" applyFont="1"/>
    <xf numFmtId="164" fontId="0" fillId="0" borderId="0" xfId="0" applyNumberFormat="1"/>
    <xf numFmtId="3" fontId="0" fillId="0" borderId="0" xfId="0" applyNumberFormat="1"/>
    <xf numFmtId="0" fontId="5" fillId="0" borderId="0" xfId="0" applyFont="1"/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Normál" xfId="0" builtinId="0"/>
    <cellStyle name="Normál 2" xfId="1" xr:uid="{6D203ECF-9430-4099-8E92-EC1DAB06F4E1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17A20-0379-4F5F-9F46-5FE43D658D8E}">
  <dimension ref="A1:P35"/>
  <sheetViews>
    <sheetView tabSelected="1" workbookViewId="0">
      <selection activeCell="M24" sqref="M24"/>
    </sheetView>
  </sheetViews>
  <sheetFormatPr defaultRowHeight="12" x14ac:dyDescent="0.2"/>
  <cols>
    <col min="1" max="1" width="13.83203125" customWidth="1"/>
    <col min="2" max="16" width="10.83203125" customWidth="1"/>
  </cols>
  <sheetData>
    <row r="1" spans="1:16" x14ac:dyDescent="0.2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x14ac:dyDescent="0.2">
      <c r="A2" t="s">
        <v>15</v>
      </c>
      <c r="B2" t="s">
        <v>16</v>
      </c>
      <c r="C2">
        <v>8</v>
      </c>
      <c r="E2" t="s">
        <v>16</v>
      </c>
      <c r="F2">
        <v>8</v>
      </c>
      <c r="H2">
        <v>4</v>
      </c>
      <c r="I2">
        <v>6</v>
      </c>
      <c r="J2">
        <v>4</v>
      </c>
      <c r="K2">
        <v>8</v>
      </c>
      <c r="L2">
        <v>11</v>
      </c>
      <c r="M2">
        <v>2</v>
      </c>
      <c r="N2">
        <v>11</v>
      </c>
    </row>
    <row r="3" spans="1:16" x14ac:dyDescent="0.2">
      <c r="A3" t="s">
        <v>17</v>
      </c>
      <c r="B3">
        <v>6</v>
      </c>
      <c r="C3">
        <v>6</v>
      </c>
      <c r="D3">
        <v>8</v>
      </c>
      <c r="F3">
        <v>3</v>
      </c>
      <c r="G3">
        <v>13</v>
      </c>
      <c r="H3">
        <v>9</v>
      </c>
      <c r="I3">
        <v>1</v>
      </c>
      <c r="J3">
        <v>1</v>
      </c>
      <c r="K3">
        <v>1</v>
      </c>
      <c r="L3">
        <v>13</v>
      </c>
      <c r="M3">
        <v>13</v>
      </c>
      <c r="N3">
        <v>5</v>
      </c>
    </row>
    <row r="4" spans="1:16" x14ac:dyDescent="0.2">
      <c r="A4" t="s">
        <v>18</v>
      </c>
      <c r="B4">
        <v>11</v>
      </c>
      <c r="C4">
        <v>3</v>
      </c>
      <c r="D4">
        <v>11</v>
      </c>
      <c r="E4">
        <v>4</v>
      </c>
      <c r="F4">
        <v>10</v>
      </c>
      <c r="G4">
        <v>12</v>
      </c>
      <c r="K4">
        <v>6</v>
      </c>
      <c r="L4" t="s">
        <v>16</v>
      </c>
      <c r="M4">
        <v>10</v>
      </c>
      <c r="N4">
        <v>10</v>
      </c>
    </row>
    <row r="5" spans="1:16" x14ac:dyDescent="0.2">
      <c r="A5" t="s">
        <v>19</v>
      </c>
      <c r="B5">
        <v>1</v>
      </c>
      <c r="C5">
        <v>5</v>
      </c>
      <c r="D5">
        <v>3</v>
      </c>
      <c r="G5">
        <v>2</v>
      </c>
      <c r="H5">
        <v>8</v>
      </c>
      <c r="I5">
        <v>4</v>
      </c>
      <c r="J5">
        <v>11</v>
      </c>
      <c r="K5">
        <v>10</v>
      </c>
      <c r="L5">
        <v>7</v>
      </c>
      <c r="N5">
        <v>1</v>
      </c>
    </row>
    <row r="6" spans="1:16" x14ac:dyDescent="0.2">
      <c r="A6" t="s">
        <v>20</v>
      </c>
      <c r="B6">
        <v>4</v>
      </c>
      <c r="D6" t="s">
        <v>16</v>
      </c>
      <c r="E6">
        <v>8</v>
      </c>
      <c r="G6">
        <v>6</v>
      </c>
      <c r="I6" t="s">
        <v>16</v>
      </c>
      <c r="L6">
        <v>14</v>
      </c>
      <c r="M6">
        <v>8</v>
      </c>
      <c r="N6" t="s">
        <v>16</v>
      </c>
    </row>
    <row r="7" spans="1:16" x14ac:dyDescent="0.2">
      <c r="A7" t="s">
        <v>21</v>
      </c>
      <c r="B7">
        <v>13</v>
      </c>
      <c r="C7">
        <v>10</v>
      </c>
      <c r="D7">
        <v>7</v>
      </c>
      <c r="E7">
        <v>3</v>
      </c>
      <c r="G7">
        <v>3</v>
      </c>
      <c r="I7">
        <v>2</v>
      </c>
      <c r="J7">
        <v>5</v>
      </c>
      <c r="K7">
        <v>9</v>
      </c>
      <c r="L7">
        <v>5</v>
      </c>
      <c r="M7">
        <v>3</v>
      </c>
    </row>
    <row r="8" spans="1:16" x14ac:dyDescent="0.2">
      <c r="A8" t="s">
        <v>22</v>
      </c>
      <c r="B8" t="s">
        <v>16</v>
      </c>
      <c r="C8">
        <v>9</v>
      </c>
      <c r="D8">
        <v>1</v>
      </c>
      <c r="E8">
        <v>1</v>
      </c>
      <c r="F8">
        <v>9</v>
      </c>
      <c r="G8">
        <v>1</v>
      </c>
      <c r="H8" t="s">
        <v>16</v>
      </c>
      <c r="I8">
        <v>8</v>
      </c>
      <c r="J8">
        <v>2</v>
      </c>
      <c r="K8">
        <v>2</v>
      </c>
      <c r="L8">
        <v>12</v>
      </c>
      <c r="M8">
        <v>14</v>
      </c>
      <c r="N8">
        <v>2</v>
      </c>
    </row>
    <row r="9" spans="1:16" x14ac:dyDescent="0.2">
      <c r="A9" t="s">
        <v>23</v>
      </c>
      <c r="B9">
        <v>10</v>
      </c>
      <c r="C9">
        <v>4</v>
      </c>
      <c r="G9">
        <v>14</v>
      </c>
      <c r="H9">
        <v>1</v>
      </c>
      <c r="I9">
        <v>5</v>
      </c>
      <c r="J9">
        <v>9</v>
      </c>
      <c r="L9">
        <v>6</v>
      </c>
      <c r="M9" t="s">
        <v>16</v>
      </c>
      <c r="N9">
        <v>9</v>
      </c>
    </row>
    <row r="10" spans="1:16" x14ac:dyDescent="0.2">
      <c r="A10" t="s">
        <v>24</v>
      </c>
      <c r="B10">
        <v>2</v>
      </c>
      <c r="D10">
        <v>5</v>
      </c>
      <c r="E10">
        <v>6</v>
      </c>
      <c r="F10">
        <v>7</v>
      </c>
      <c r="G10">
        <v>7</v>
      </c>
      <c r="H10">
        <v>10</v>
      </c>
      <c r="J10">
        <v>10</v>
      </c>
      <c r="K10">
        <v>5</v>
      </c>
      <c r="L10">
        <v>4</v>
      </c>
      <c r="M10">
        <v>5</v>
      </c>
      <c r="N10">
        <v>4</v>
      </c>
    </row>
    <row r="11" spans="1:16" x14ac:dyDescent="0.2">
      <c r="A11" t="s">
        <v>25</v>
      </c>
      <c r="B11">
        <v>8</v>
      </c>
      <c r="C11">
        <v>7</v>
      </c>
      <c r="E11">
        <v>10</v>
      </c>
      <c r="F11">
        <v>1</v>
      </c>
      <c r="G11">
        <v>11</v>
      </c>
      <c r="I11">
        <v>11</v>
      </c>
      <c r="J11">
        <v>3</v>
      </c>
      <c r="L11">
        <v>10</v>
      </c>
      <c r="M11">
        <v>1</v>
      </c>
      <c r="N11">
        <v>14</v>
      </c>
    </row>
    <row r="12" spans="1:16" x14ac:dyDescent="0.2">
      <c r="A12" t="s">
        <v>26</v>
      </c>
      <c r="B12">
        <v>7</v>
      </c>
      <c r="C12" t="s">
        <v>16</v>
      </c>
      <c r="D12">
        <v>9</v>
      </c>
      <c r="E12">
        <v>2</v>
      </c>
      <c r="F12">
        <v>11</v>
      </c>
      <c r="G12">
        <v>9</v>
      </c>
      <c r="H12">
        <v>6</v>
      </c>
      <c r="I12">
        <v>3</v>
      </c>
      <c r="K12">
        <v>3</v>
      </c>
      <c r="N12">
        <v>3</v>
      </c>
    </row>
    <row r="13" spans="1:16" x14ac:dyDescent="0.2">
      <c r="A13" t="s">
        <v>27</v>
      </c>
      <c r="B13">
        <v>9</v>
      </c>
      <c r="C13">
        <v>1</v>
      </c>
      <c r="D13">
        <v>6</v>
      </c>
      <c r="E13">
        <v>9</v>
      </c>
      <c r="F13">
        <v>2</v>
      </c>
      <c r="H13" t="s">
        <v>16</v>
      </c>
      <c r="I13">
        <v>7</v>
      </c>
      <c r="J13">
        <v>7</v>
      </c>
      <c r="K13">
        <v>4</v>
      </c>
      <c r="L13">
        <v>9</v>
      </c>
      <c r="M13">
        <v>4</v>
      </c>
      <c r="N13">
        <v>12</v>
      </c>
    </row>
    <row r="14" spans="1:16" x14ac:dyDescent="0.2">
      <c r="A14" t="s">
        <v>28</v>
      </c>
      <c r="D14">
        <v>4</v>
      </c>
      <c r="F14">
        <v>4</v>
      </c>
      <c r="G14">
        <v>8</v>
      </c>
      <c r="H14">
        <v>5</v>
      </c>
      <c r="I14" t="s">
        <v>16</v>
      </c>
      <c r="J14">
        <v>8</v>
      </c>
      <c r="L14">
        <v>2</v>
      </c>
      <c r="M14">
        <v>12</v>
      </c>
      <c r="N14">
        <v>6</v>
      </c>
    </row>
    <row r="15" spans="1:16" x14ac:dyDescent="0.2">
      <c r="A15" t="s">
        <v>29</v>
      </c>
      <c r="B15">
        <v>5</v>
      </c>
      <c r="D15">
        <v>2</v>
      </c>
      <c r="F15">
        <v>6</v>
      </c>
      <c r="G15">
        <v>5</v>
      </c>
      <c r="K15">
        <v>7</v>
      </c>
      <c r="L15" t="s">
        <v>16</v>
      </c>
      <c r="M15">
        <v>7</v>
      </c>
      <c r="N15">
        <v>13</v>
      </c>
    </row>
    <row r="16" spans="1:16" x14ac:dyDescent="0.2">
      <c r="A16" t="s">
        <v>30</v>
      </c>
      <c r="B16">
        <v>3</v>
      </c>
      <c r="C16">
        <v>2</v>
      </c>
      <c r="E16">
        <v>5</v>
      </c>
      <c r="F16" t="s">
        <v>16</v>
      </c>
      <c r="G16">
        <v>4</v>
      </c>
      <c r="H16">
        <v>11</v>
      </c>
      <c r="I16">
        <v>9</v>
      </c>
      <c r="L16">
        <v>1</v>
      </c>
      <c r="M16">
        <v>9</v>
      </c>
      <c r="N16" t="s">
        <v>16</v>
      </c>
    </row>
    <row r="17" spans="1:14" x14ac:dyDescent="0.2">
      <c r="A17" t="s">
        <v>31</v>
      </c>
      <c r="B17">
        <v>12</v>
      </c>
      <c r="C17">
        <v>11</v>
      </c>
      <c r="E17" t="s">
        <v>16</v>
      </c>
      <c r="F17">
        <v>5</v>
      </c>
      <c r="G17">
        <v>10</v>
      </c>
      <c r="H17">
        <v>2</v>
      </c>
      <c r="J17">
        <v>6</v>
      </c>
      <c r="K17">
        <v>11</v>
      </c>
      <c r="L17">
        <v>8</v>
      </c>
      <c r="M17">
        <v>11</v>
      </c>
      <c r="N17">
        <v>7</v>
      </c>
    </row>
    <row r="20" spans="1:14" x14ac:dyDescent="0.2">
      <c r="E20" s="2" t="s">
        <v>33</v>
      </c>
    </row>
    <row r="21" spans="1:14" x14ac:dyDescent="0.2">
      <c r="E21" s="2" t="s">
        <v>34</v>
      </c>
    </row>
    <row r="22" spans="1:14" x14ac:dyDescent="0.2">
      <c r="E22" s="2" t="s">
        <v>32</v>
      </c>
    </row>
    <row r="23" spans="1:14" x14ac:dyDescent="0.2">
      <c r="E23" s="2" t="s">
        <v>35</v>
      </c>
    </row>
    <row r="24" spans="1:14" x14ac:dyDescent="0.2">
      <c r="E24" s="2" t="s">
        <v>36</v>
      </c>
    </row>
    <row r="25" spans="1:14" x14ac:dyDescent="0.2">
      <c r="E25" s="2" t="s">
        <v>37</v>
      </c>
    </row>
    <row r="26" spans="1:14" x14ac:dyDescent="0.2">
      <c r="E26" s="2" t="s">
        <v>44</v>
      </c>
    </row>
    <row r="27" spans="1:14" x14ac:dyDescent="0.2">
      <c r="E27" s="2" t="s">
        <v>45</v>
      </c>
    </row>
    <row r="30" spans="1:14" x14ac:dyDescent="0.2">
      <c r="E30" s="2" t="s">
        <v>39</v>
      </c>
    </row>
    <row r="31" spans="1:14" x14ac:dyDescent="0.2">
      <c r="E31" s="2" t="s">
        <v>40</v>
      </c>
    </row>
    <row r="32" spans="1:14" x14ac:dyDescent="0.2">
      <c r="E32" s="2" t="s">
        <v>41</v>
      </c>
    </row>
    <row r="33" spans="5:5" x14ac:dyDescent="0.2">
      <c r="E33" s="2" t="s">
        <v>38</v>
      </c>
    </row>
    <row r="34" spans="5:5" x14ac:dyDescent="0.2">
      <c r="E34" s="2" t="s">
        <v>42</v>
      </c>
    </row>
    <row r="35" spans="5:5" x14ac:dyDescent="0.2">
      <c r="E35" s="2" t="s">
        <v>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211C1-5331-4418-824F-BE37145394BB}">
  <dimension ref="A1:G401"/>
  <sheetViews>
    <sheetView workbookViewId="0">
      <selection activeCell="O6" sqref="O6"/>
    </sheetView>
  </sheetViews>
  <sheetFormatPr defaultRowHeight="12" x14ac:dyDescent="0.2"/>
  <cols>
    <col min="1" max="1" width="20.83203125" customWidth="1"/>
    <col min="2" max="2" width="11.83203125" customWidth="1"/>
    <col min="3" max="3" width="13" bestFit="1" customWidth="1"/>
  </cols>
  <sheetData>
    <row r="1" spans="1:7" x14ac:dyDescent="0.2">
      <c r="A1" s="1" t="s">
        <v>46</v>
      </c>
      <c r="B1" s="1" t="s">
        <v>47</v>
      </c>
      <c r="C1" s="1" t="s">
        <v>48</v>
      </c>
    </row>
    <row r="2" spans="1:7" x14ac:dyDescent="0.2">
      <c r="A2" s="3" t="s">
        <v>49</v>
      </c>
      <c r="B2" s="4">
        <v>31540</v>
      </c>
      <c r="C2" s="5">
        <v>0</v>
      </c>
    </row>
    <row r="3" spans="1:7" x14ac:dyDescent="0.2">
      <c r="A3" s="3" t="s">
        <v>50</v>
      </c>
      <c r="B3" s="4">
        <v>29959</v>
      </c>
      <c r="C3" s="5">
        <v>0</v>
      </c>
      <c r="F3" s="2" t="s">
        <v>447</v>
      </c>
    </row>
    <row r="4" spans="1:7" x14ac:dyDescent="0.2">
      <c r="A4" s="3" t="s">
        <v>51</v>
      </c>
      <c r="B4" s="4">
        <v>32164</v>
      </c>
      <c r="C4" s="5">
        <v>0</v>
      </c>
      <c r="F4" s="2" t="s">
        <v>448</v>
      </c>
    </row>
    <row r="5" spans="1:7" x14ac:dyDescent="0.2">
      <c r="A5" s="3" t="s">
        <v>52</v>
      </c>
      <c r="B5" s="4">
        <v>29618</v>
      </c>
      <c r="C5" s="5">
        <v>4889000</v>
      </c>
      <c r="F5" s="2" t="s">
        <v>449</v>
      </c>
    </row>
    <row r="6" spans="1:7" x14ac:dyDescent="0.2">
      <c r="A6" s="3" t="s">
        <v>53</v>
      </c>
      <c r="B6" s="4">
        <v>29609</v>
      </c>
      <c r="C6" s="5">
        <v>2213000</v>
      </c>
      <c r="F6" s="2" t="s">
        <v>588</v>
      </c>
    </row>
    <row r="7" spans="1:7" x14ac:dyDescent="0.2">
      <c r="A7" s="3" t="s">
        <v>54</v>
      </c>
      <c r="B7" s="4">
        <v>29108</v>
      </c>
      <c r="C7" s="5">
        <v>2256000</v>
      </c>
    </row>
    <row r="8" spans="1:7" x14ac:dyDescent="0.2">
      <c r="A8" s="3" t="s">
        <v>55</v>
      </c>
      <c r="B8" s="4">
        <v>32757</v>
      </c>
      <c r="C8" s="5">
        <v>0</v>
      </c>
      <c r="F8" s="6" t="s">
        <v>450</v>
      </c>
      <c r="G8" s="5"/>
    </row>
    <row r="9" spans="1:7" x14ac:dyDescent="0.2">
      <c r="A9" s="3" t="s">
        <v>56</v>
      </c>
      <c r="B9" s="4">
        <v>29657</v>
      </c>
      <c r="C9" s="5">
        <v>0</v>
      </c>
    </row>
    <row r="10" spans="1:7" x14ac:dyDescent="0.2">
      <c r="A10" s="3" t="s">
        <v>57</v>
      </c>
      <c r="B10" s="4">
        <v>25626</v>
      </c>
      <c r="C10" s="5">
        <v>0</v>
      </c>
    </row>
    <row r="11" spans="1:7" x14ac:dyDescent="0.2">
      <c r="A11" s="3" t="s">
        <v>58</v>
      </c>
      <c r="B11" s="4">
        <v>30206</v>
      </c>
      <c r="C11" s="5">
        <v>0</v>
      </c>
      <c r="G11" s="5"/>
    </row>
    <row r="12" spans="1:7" x14ac:dyDescent="0.2">
      <c r="A12" s="3" t="s">
        <v>59</v>
      </c>
      <c r="B12" s="4">
        <v>27688</v>
      </c>
      <c r="C12" s="5">
        <v>0</v>
      </c>
    </row>
    <row r="13" spans="1:7" x14ac:dyDescent="0.2">
      <c r="A13" s="3" t="s">
        <v>60</v>
      </c>
      <c r="B13" s="4">
        <v>26971</v>
      </c>
      <c r="C13" s="5">
        <v>0</v>
      </c>
    </row>
    <row r="14" spans="1:7" x14ac:dyDescent="0.2">
      <c r="A14" s="3" t="s">
        <v>61</v>
      </c>
      <c r="B14" s="4">
        <v>28037</v>
      </c>
      <c r="C14" s="5">
        <v>0</v>
      </c>
      <c r="G14" s="5"/>
    </row>
    <row r="15" spans="1:7" x14ac:dyDescent="0.2">
      <c r="A15" s="3" t="s">
        <v>62</v>
      </c>
      <c r="B15" s="4">
        <v>34775</v>
      </c>
      <c r="C15" s="5">
        <v>0</v>
      </c>
    </row>
    <row r="16" spans="1:7" x14ac:dyDescent="0.2">
      <c r="A16" s="3" t="s">
        <v>63</v>
      </c>
      <c r="B16" s="4">
        <v>27399</v>
      </c>
      <c r="C16" s="5">
        <v>0</v>
      </c>
    </row>
    <row r="17" spans="1:3" x14ac:dyDescent="0.2">
      <c r="A17" s="3" t="s">
        <v>64</v>
      </c>
      <c r="B17" s="4">
        <v>30053</v>
      </c>
      <c r="C17" s="5">
        <v>2794000</v>
      </c>
    </row>
    <row r="18" spans="1:3" x14ac:dyDescent="0.2">
      <c r="A18" s="3" t="s">
        <v>65</v>
      </c>
      <c r="B18" s="4">
        <v>26269</v>
      </c>
      <c r="C18" s="5">
        <v>0</v>
      </c>
    </row>
    <row r="19" spans="1:3" x14ac:dyDescent="0.2">
      <c r="A19" s="3" t="s">
        <v>66</v>
      </c>
      <c r="B19" s="4">
        <v>30623</v>
      </c>
      <c r="C19" s="5">
        <v>0</v>
      </c>
    </row>
    <row r="20" spans="1:3" x14ac:dyDescent="0.2">
      <c r="A20" s="3" t="s">
        <v>67</v>
      </c>
      <c r="B20" s="4">
        <v>33518</v>
      </c>
      <c r="C20" s="5">
        <v>0</v>
      </c>
    </row>
    <row r="21" spans="1:3" x14ac:dyDescent="0.2">
      <c r="A21" s="3" t="s">
        <v>68</v>
      </c>
      <c r="B21" s="4">
        <v>34117</v>
      </c>
      <c r="C21" s="5">
        <v>0</v>
      </c>
    </row>
    <row r="22" spans="1:3" x14ac:dyDescent="0.2">
      <c r="A22" s="3" t="s">
        <v>69</v>
      </c>
      <c r="B22" s="4">
        <v>34781</v>
      </c>
      <c r="C22" s="5">
        <v>0</v>
      </c>
    </row>
    <row r="23" spans="1:3" x14ac:dyDescent="0.2">
      <c r="A23" s="3" t="s">
        <v>70</v>
      </c>
      <c r="B23" s="4">
        <v>30466</v>
      </c>
      <c r="C23" s="5">
        <v>0</v>
      </c>
    </row>
    <row r="24" spans="1:3" x14ac:dyDescent="0.2">
      <c r="A24" s="3" t="s">
        <v>71</v>
      </c>
      <c r="B24" s="4">
        <v>31374</v>
      </c>
      <c r="C24" s="5">
        <v>691000</v>
      </c>
    </row>
    <row r="25" spans="1:3" x14ac:dyDescent="0.2">
      <c r="A25" s="3" t="s">
        <v>72</v>
      </c>
      <c r="B25" s="4">
        <v>26957</v>
      </c>
      <c r="C25" s="5">
        <v>0</v>
      </c>
    </row>
    <row r="26" spans="1:3" x14ac:dyDescent="0.2">
      <c r="A26" s="3" t="s">
        <v>73</v>
      </c>
      <c r="B26" s="4">
        <v>29649</v>
      </c>
      <c r="C26" s="5">
        <v>0</v>
      </c>
    </row>
    <row r="27" spans="1:3" x14ac:dyDescent="0.2">
      <c r="A27" s="3" t="s">
        <v>74</v>
      </c>
      <c r="B27" s="4">
        <v>26335</v>
      </c>
      <c r="C27" s="5">
        <v>0</v>
      </c>
    </row>
    <row r="28" spans="1:3" x14ac:dyDescent="0.2">
      <c r="A28" s="3" t="s">
        <v>75</v>
      </c>
      <c r="B28" s="4">
        <v>31121</v>
      </c>
      <c r="C28" s="5">
        <v>0</v>
      </c>
    </row>
    <row r="29" spans="1:3" x14ac:dyDescent="0.2">
      <c r="A29" s="3" t="s">
        <v>76</v>
      </c>
      <c r="B29" s="4">
        <v>27510</v>
      </c>
      <c r="C29" s="5">
        <v>0</v>
      </c>
    </row>
    <row r="30" spans="1:3" x14ac:dyDescent="0.2">
      <c r="A30" s="3" t="s">
        <v>77</v>
      </c>
      <c r="B30" s="4">
        <v>29045</v>
      </c>
      <c r="C30" s="5">
        <v>0</v>
      </c>
    </row>
    <row r="31" spans="1:3" x14ac:dyDescent="0.2">
      <c r="A31" s="3" t="s">
        <v>78</v>
      </c>
      <c r="B31" s="4">
        <v>33107</v>
      </c>
      <c r="C31" s="5">
        <v>0</v>
      </c>
    </row>
    <row r="32" spans="1:3" x14ac:dyDescent="0.2">
      <c r="A32" s="3" t="s">
        <v>79</v>
      </c>
      <c r="B32" s="4">
        <v>29816</v>
      </c>
      <c r="C32" s="5">
        <v>0</v>
      </c>
    </row>
    <row r="33" spans="1:3" x14ac:dyDescent="0.2">
      <c r="A33" s="3" t="s">
        <v>80</v>
      </c>
      <c r="B33" s="4">
        <v>34009</v>
      </c>
      <c r="C33" s="5">
        <v>1528000</v>
      </c>
    </row>
    <row r="34" spans="1:3" x14ac:dyDescent="0.2">
      <c r="A34" s="3" t="s">
        <v>81</v>
      </c>
      <c r="B34" s="4">
        <v>34687</v>
      </c>
      <c r="C34" s="5">
        <v>0</v>
      </c>
    </row>
    <row r="35" spans="1:3" x14ac:dyDescent="0.2">
      <c r="A35" s="3" t="s">
        <v>82</v>
      </c>
      <c r="B35" s="4">
        <v>30320</v>
      </c>
      <c r="C35" s="5">
        <v>0</v>
      </c>
    </row>
    <row r="36" spans="1:3" x14ac:dyDescent="0.2">
      <c r="A36" s="3" t="s">
        <v>83</v>
      </c>
      <c r="B36" s="4">
        <v>34699</v>
      </c>
      <c r="C36" s="5">
        <v>0</v>
      </c>
    </row>
    <row r="37" spans="1:3" x14ac:dyDescent="0.2">
      <c r="A37" s="3" t="s">
        <v>84</v>
      </c>
      <c r="B37" s="4">
        <v>29131</v>
      </c>
      <c r="C37" s="5">
        <v>0</v>
      </c>
    </row>
    <row r="38" spans="1:3" x14ac:dyDescent="0.2">
      <c r="A38" s="3" t="s">
        <v>85</v>
      </c>
      <c r="B38" s="4">
        <v>25990</v>
      </c>
      <c r="C38" s="5">
        <v>0</v>
      </c>
    </row>
    <row r="39" spans="1:3" x14ac:dyDescent="0.2">
      <c r="A39" s="3" t="s">
        <v>86</v>
      </c>
      <c r="B39" s="4">
        <v>32988</v>
      </c>
      <c r="C39" s="5">
        <v>5379000</v>
      </c>
    </row>
    <row r="40" spans="1:3" x14ac:dyDescent="0.2">
      <c r="A40" s="3" t="s">
        <v>87</v>
      </c>
      <c r="B40" s="4">
        <v>30938</v>
      </c>
      <c r="C40" s="5">
        <v>0</v>
      </c>
    </row>
    <row r="41" spans="1:3" x14ac:dyDescent="0.2">
      <c r="A41" s="3" t="s">
        <v>88</v>
      </c>
      <c r="B41" s="4">
        <v>25741</v>
      </c>
      <c r="C41" s="5">
        <v>0</v>
      </c>
    </row>
    <row r="42" spans="1:3" x14ac:dyDescent="0.2">
      <c r="A42" s="3" t="s">
        <v>89</v>
      </c>
      <c r="B42" s="4">
        <v>26832</v>
      </c>
      <c r="C42" s="5">
        <v>0</v>
      </c>
    </row>
    <row r="43" spans="1:3" x14ac:dyDescent="0.2">
      <c r="A43" s="3" t="s">
        <v>90</v>
      </c>
      <c r="B43" s="4">
        <v>28693</v>
      </c>
      <c r="C43" s="5">
        <v>0</v>
      </c>
    </row>
    <row r="44" spans="1:3" x14ac:dyDescent="0.2">
      <c r="A44" s="3" t="s">
        <v>91</v>
      </c>
      <c r="B44" s="4">
        <v>28411</v>
      </c>
      <c r="C44" s="5">
        <v>0</v>
      </c>
    </row>
    <row r="45" spans="1:3" x14ac:dyDescent="0.2">
      <c r="A45" s="3" t="s">
        <v>92</v>
      </c>
      <c r="B45" s="4">
        <v>32652</v>
      </c>
      <c r="C45" s="5">
        <v>0</v>
      </c>
    </row>
    <row r="46" spans="1:3" x14ac:dyDescent="0.2">
      <c r="A46" s="3" t="s">
        <v>93</v>
      </c>
      <c r="B46" s="4">
        <v>29728</v>
      </c>
      <c r="C46" s="5">
        <v>0</v>
      </c>
    </row>
    <row r="47" spans="1:3" x14ac:dyDescent="0.2">
      <c r="A47" s="3" t="s">
        <v>94</v>
      </c>
      <c r="B47" s="4">
        <v>26594</v>
      </c>
      <c r="C47" s="5">
        <v>1961000</v>
      </c>
    </row>
    <row r="48" spans="1:3" x14ac:dyDescent="0.2">
      <c r="A48" s="3" t="s">
        <v>95</v>
      </c>
      <c r="B48" s="4">
        <v>32830</v>
      </c>
      <c r="C48" s="5">
        <v>0</v>
      </c>
    </row>
    <row r="49" spans="1:3" x14ac:dyDescent="0.2">
      <c r="A49" s="3" t="s">
        <v>96</v>
      </c>
      <c r="B49" s="4">
        <v>26212</v>
      </c>
      <c r="C49" s="5">
        <v>0</v>
      </c>
    </row>
    <row r="50" spans="1:3" x14ac:dyDescent="0.2">
      <c r="A50" s="3" t="s">
        <v>97</v>
      </c>
      <c r="B50" s="4">
        <v>30862</v>
      </c>
      <c r="C50" s="5">
        <v>0</v>
      </c>
    </row>
    <row r="51" spans="1:3" x14ac:dyDescent="0.2">
      <c r="A51" s="3" t="s">
        <v>98</v>
      </c>
      <c r="B51" s="4">
        <v>28949</v>
      </c>
      <c r="C51" s="5">
        <v>0</v>
      </c>
    </row>
    <row r="52" spans="1:3" x14ac:dyDescent="0.2">
      <c r="A52" s="3" t="s">
        <v>99</v>
      </c>
      <c r="B52" s="4">
        <v>31377</v>
      </c>
      <c r="C52" s="5">
        <v>0</v>
      </c>
    </row>
    <row r="53" spans="1:3" x14ac:dyDescent="0.2">
      <c r="A53" s="3" t="s">
        <v>100</v>
      </c>
      <c r="B53" s="4">
        <v>27014</v>
      </c>
      <c r="C53" s="5">
        <v>0</v>
      </c>
    </row>
    <row r="54" spans="1:3" x14ac:dyDescent="0.2">
      <c r="A54" s="3" t="s">
        <v>101</v>
      </c>
      <c r="B54" s="4">
        <v>27264</v>
      </c>
      <c r="C54" s="5">
        <v>0</v>
      </c>
    </row>
    <row r="55" spans="1:3" x14ac:dyDescent="0.2">
      <c r="A55" s="3" t="s">
        <v>102</v>
      </c>
      <c r="B55" s="4">
        <v>34103</v>
      </c>
      <c r="C55" s="5">
        <v>0</v>
      </c>
    </row>
    <row r="56" spans="1:3" x14ac:dyDescent="0.2">
      <c r="A56" s="3" t="s">
        <v>103</v>
      </c>
      <c r="B56" s="4">
        <v>34257</v>
      </c>
      <c r="C56" s="5">
        <v>3408000</v>
      </c>
    </row>
    <row r="57" spans="1:3" x14ac:dyDescent="0.2">
      <c r="A57" s="3" t="s">
        <v>104</v>
      </c>
      <c r="B57" s="4">
        <v>30389</v>
      </c>
      <c r="C57" s="5">
        <v>0</v>
      </c>
    </row>
    <row r="58" spans="1:3" x14ac:dyDescent="0.2">
      <c r="A58" s="3" t="s">
        <v>105</v>
      </c>
      <c r="B58" s="4">
        <v>27712</v>
      </c>
      <c r="C58" s="5">
        <v>0</v>
      </c>
    </row>
    <row r="59" spans="1:3" x14ac:dyDescent="0.2">
      <c r="A59" s="3" t="s">
        <v>106</v>
      </c>
      <c r="B59" s="4">
        <v>29370</v>
      </c>
      <c r="C59" s="5">
        <v>0</v>
      </c>
    </row>
    <row r="60" spans="1:3" x14ac:dyDescent="0.2">
      <c r="A60" s="3" t="s">
        <v>107</v>
      </c>
      <c r="B60" s="4">
        <v>34517</v>
      </c>
      <c r="C60" s="5">
        <v>0</v>
      </c>
    </row>
    <row r="61" spans="1:3" x14ac:dyDescent="0.2">
      <c r="A61" s="3" t="s">
        <v>108</v>
      </c>
      <c r="B61" s="4">
        <v>34730</v>
      </c>
      <c r="C61" s="5">
        <v>0</v>
      </c>
    </row>
    <row r="62" spans="1:3" x14ac:dyDescent="0.2">
      <c r="A62" s="3" t="s">
        <v>109</v>
      </c>
      <c r="B62" s="4">
        <v>27119</v>
      </c>
      <c r="C62" s="5">
        <v>1660000</v>
      </c>
    </row>
    <row r="63" spans="1:3" x14ac:dyDescent="0.2">
      <c r="A63" s="3" t="s">
        <v>110</v>
      </c>
      <c r="B63" s="4">
        <v>29687</v>
      </c>
      <c r="C63" s="5">
        <v>4360000</v>
      </c>
    </row>
    <row r="64" spans="1:3" x14ac:dyDescent="0.2">
      <c r="A64" s="3" t="s">
        <v>111</v>
      </c>
      <c r="B64" s="4">
        <v>32490</v>
      </c>
      <c r="C64" s="5">
        <v>0</v>
      </c>
    </row>
    <row r="65" spans="1:3" x14ac:dyDescent="0.2">
      <c r="A65" s="3" t="s">
        <v>112</v>
      </c>
      <c r="B65" s="4">
        <v>26214</v>
      </c>
      <c r="C65" s="5">
        <v>0</v>
      </c>
    </row>
    <row r="66" spans="1:3" x14ac:dyDescent="0.2">
      <c r="A66" s="3" t="s">
        <v>113</v>
      </c>
      <c r="B66" s="4">
        <v>31324</v>
      </c>
      <c r="C66" s="5">
        <v>0</v>
      </c>
    </row>
    <row r="67" spans="1:3" x14ac:dyDescent="0.2">
      <c r="A67" s="3" t="s">
        <v>114</v>
      </c>
      <c r="B67" s="4">
        <v>31191</v>
      </c>
      <c r="C67" s="5">
        <v>3202000</v>
      </c>
    </row>
    <row r="68" spans="1:3" x14ac:dyDescent="0.2">
      <c r="A68" s="3" t="s">
        <v>115</v>
      </c>
      <c r="B68" s="4">
        <v>35018</v>
      </c>
      <c r="C68" s="5">
        <v>4668000</v>
      </c>
    </row>
    <row r="69" spans="1:3" x14ac:dyDescent="0.2">
      <c r="A69" s="3" t="s">
        <v>116</v>
      </c>
      <c r="B69" s="4">
        <v>33935</v>
      </c>
      <c r="C69" s="5">
        <v>0</v>
      </c>
    </row>
    <row r="70" spans="1:3" x14ac:dyDescent="0.2">
      <c r="A70" s="3" t="s">
        <v>117</v>
      </c>
      <c r="B70" s="4">
        <v>34812</v>
      </c>
      <c r="C70" s="5">
        <v>1013000</v>
      </c>
    </row>
    <row r="71" spans="1:3" x14ac:dyDescent="0.2">
      <c r="A71" s="3" t="s">
        <v>118</v>
      </c>
      <c r="B71" s="4">
        <v>31811</v>
      </c>
      <c r="C71" s="5">
        <v>0</v>
      </c>
    </row>
    <row r="72" spans="1:3" x14ac:dyDescent="0.2">
      <c r="A72" s="3" t="s">
        <v>119</v>
      </c>
      <c r="B72" s="4">
        <v>31074</v>
      </c>
      <c r="C72" s="5">
        <v>0</v>
      </c>
    </row>
    <row r="73" spans="1:3" x14ac:dyDescent="0.2">
      <c r="A73" s="3" t="s">
        <v>120</v>
      </c>
      <c r="B73" s="4">
        <v>32556</v>
      </c>
      <c r="C73" s="5">
        <v>0</v>
      </c>
    </row>
    <row r="74" spans="1:3" x14ac:dyDescent="0.2">
      <c r="A74" s="3" t="s">
        <v>121</v>
      </c>
      <c r="B74" s="4">
        <v>29813</v>
      </c>
      <c r="C74" s="5">
        <v>0</v>
      </c>
    </row>
    <row r="75" spans="1:3" x14ac:dyDescent="0.2">
      <c r="A75" s="3" t="s">
        <v>122</v>
      </c>
      <c r="B75" s="4">
        <v>29023</v>
      </c>
      <c r="C75" s="5">
        <v>0</v>
      </c>
    </row>
    <row r="76" spans="1:3" x14ac:dyDescent="0.2">
      <c r="A76" s="3" t="s">
        <v>123</v>
      </c>
      <c r="B76" s="4">
        <v>28218</v>
      </c>
      <c r="C76" s="5">
        <v>0</v>
      </c>
    </row>
    <row r="77" spans="1:3" x14ac:dyDescent="0.2">
      <c r="A77" s="3" t="s">
        <v>124</v>
      </c>
      <c r="B77" s="4">
        <v>26040</v>
      </c>
      <c r="C77" s="5">
        <v>2127000</v>
      </c>
    </row>
    <row r="78" spans="1:3" x14ac:dyDescent="0.2">
      <c r="A78" s="3" t="s">
        <v>125</v>
      </c>
      <c r="B78" s="4">
        <v>30761</v>
      </c>
      <c r="C78" s="5">
        <v>0</v>
      </c>
    </row>
    <row r="79" spans="1:3" x14ac:dyDescent="0.2">
      <c r="A79" s="3" t="s">
        <v>126</v>
      </c>
      <c r="B79" s="4">
        <v>32309</v>
      </c>
      <c r="C79" s="5">
        <v>0</v>
      </c>
    </row>
    <row r="80" spans="1:3" x14ac:dyDescent="0.2">
      <c r="A80" s="3" t="s">
        <v>127</v>
      </c>
      <c r="B80" s="4">
        <v>29901</v>
      </c>
      <c r="C80" s="5">
        <v>0</v>
      </c>
    </row>
    <row r="81" spans="1:3" x14ac:dyDescent="0.2">
      <c r="A81" s="3" t="s">
        <v>128</v>
      </c>
      <c r="B81" s="4">
        <v>28848</v>
      </c>
      <c r="C81" s="5">
        <v>0</v>
      </c>
    </row>
    <row r="82" spans="1:3" x14ac:dyDescent="0.2">
      <c r="A82" s="3" t="s">
        <v>129</v>
      </c>
      <c r="B82" s="4">
        <v>34224</v>
      </c>
      <c r="C82" s="5">
        <v>0</v>
      </c>
    </row>
    <row r="83" spans="1:3" x14ac:dyDescent="0.2">
      <c r="A83" s="3" t="s">
        <v>130</v>
      </c>
      <c r="B83" s="4">
        <v>34487</v>
      </c>
      <c r="C83" s="5">
        <v>0</v>
      </c>
    </row>
    <row r="84" spans="1:3" x14ac:dyDescent="0.2">
      <c r="A84" s="3" t="s">
        <v>131</v>
      </c>
      <c r="B84" s="4">
        <v>30936</v>
      </c>
      <c r="C84" s="5">
        <v>5448000</v>
      </c>
    </row>
    <row r="85" spans="1:3" x14ac:dyDescent="0.2">
      <c r="A85" s="3" t="s">
        <v>132</v>
      </c>
      <c r="B85" s="4">
        <v>31262</v>
      </c>
      <c r="C85" s="5">
        <v>0</v>
      </c>
    </row>
    <row r="86" spans="1:3" x14ac:dyDescent="0.2">
      <c r="A86" s="3" t="s">
        <v>133</v>
      </c>
      <c r="B86" s="4">
        <v>28087</v>
      </c>
      <c r="C86" s="5">
        <v>0</v>
      </c>
    </row>
    <row r="87" spans="1:3" x14ac:dyDescent="0.2">
      <c r="A87" s="3" t="s">
        <v>134</v>
      </c>
      <c r="B87" s="4">
        <v>26645</v>
      </c>
      <c r="C87" s="5">
        <v>0</v>
      </c>
    </row>
    <row r="88" spans="1:3" x14ac:dyDescent="0.2">
      <c r="A88" s="3" t="s">
        <v>135</v>
      </c>
      <c r="B88" s="4">
        <v>25676</v>
      </c>
      <c r="C88" s="5">
        <v>0</v>
      </c>
    </row>
    <row r="89" spans="1:3" x14ac:dyDescent="0.2">
      <c r="A89" s="3" t="s">
        <v>136</v>
      </c>
      <c r="B89" s="4">
        <v>34569</v>
      </c>
      <c r="C89" s="5">
        <v>0</v>
      </c>
    </row>
    <row r="90" spans="1:3" x14ac:dyDescent="0.2">
      <c r="A90" s="3" t="s">
        <v>137</v>
      </c>
      <c r="B90" s="4">
        <v>33607</v>
      </c>
      <c r="C90" s="5">
        <v>0</v>
      </c>
    </row>
    <row r="91" spans="1:3" x14ac:dyDescent="0.2">
      <c r="A91" s="3" t="s">
        <v>138</v>
      </c>
      <c r="B91" s="4">
        <v>27876</v>
      </c>
      <c r="C91" s="5">
        <v>0</v>
      </c>
    </row>
    <row r="92" spans="1:3" x14ac:dyDescent="0.2">
      <c r="A92" s="3" t="s">
        <v>139</v>
      </c>
      <c r="B92" s="4">
        <v>32485</v>
      </c>
      <c r="C92" s="5">
        <v>0</v>
      </c>
    </row>
    <row r="93" spans="1:3" x14ac:dyDescent="0.2">
      <c r="A93" s="3" t="s">
        <v>140</v>
      </c>
      <c r="B93" s="4">
        <v>28976</v>
      </c>
      <c r="C93" s="5">
        <v>0</v>
      </c>
    </row>
    <row r="94" spans="1:3" x14ac:dyDescent="0.2">
      <c r="A94" s="3" t="s">
        <v>141</v>
      </c>
      <c r="B94" s="4">
        <v>31775</v>
      </c>
      <c r="C94" s="5">
        <v>0</v>
      </c>
    </row>
    <row r="95" spans="1:3" x14ac:dyDescent="0.2">
      <c r="A95" s="3" t="s">
        <v>142</v>
      </c>
      <c r="B95" s="4">
        <v>26658</v>
      </c>
      <c r="C95" s="5">
        <v>4525000</v>
      </c>
    </row>
    <row r="96" spans="1:3" x14ac:dyDescent="0.2">
      <c r="A96" s="3" t="s">
        <v>143</v>
      </c>
      <c r="B96" s="4">
        <v>29429</v>
      </c>
      <c r="C96" s="5">
        <v>0</v>
      </c>
    </row>
    <row r="97" spans="1:3" x14ac:dyDescent="0.2">
      <c r="A97" s="3" t="s">
        <v>144</v>
      </c>
      <c r="B97" s="4">
        <v>33409</v>
      </c>
      <c r="C97" s="5">
        <v>0</v>
      </c>
    </row>
    <row r="98" spans="1:3" x14ac:dyDescent="0.2">
      <c r="A98" s="3" t="s">
        <v>145</v>
      </c>
      <c r="B98" s="4">
        <v>32874</v>
      </c>
      <c r="C98" s="5">
        <v>0</v>
      </c>
    </row>
    <row r="99" spans="1:3" x14ac:dyDescent="0.2">
      <c r="A99" s="3" t="s">
        <v>146</v>
      </c>
      <c r="B99" s="4">
        <v>27855</v>
      </c>
      <c r="C99" s="5">
        <v>0</v>
      </c>
    </row>
    <row r="100" spans="1:3" x14ac:dyDescent="0.2">
      <c r="A100" s="3" t="s">
        <v>147</v>
      </c>
      <c r="B100" s="4">
        <v>33686</v>
      </c>
      <c r="C100" s="5">
        <v>0</v>
      </c>
    </row>
    <row r="101" spans="1:3" x14ac:dyDescent="0.2">
      <c r="A101" s="3" t="s">
        <v>148</v>
      </c>
      <c r="B101" s="4">
        <v>29079</v>
      </c>
      <c r="C101" s="5">
        <v>0</v>
      </c>
    </row>
    <row r="102" spans="1:3" x14ac:dyDescent="0.2">
      <c r="A102" s="3" t="s">
        <v>149</v>
      </c>
      <c r="B102" s="4">
        <v>28232</v>
      </c>
      <c r="C102" s="5">
        <v>5166000</v>
      </c>
    </row>
    <row r="103" spans="1:3" x14ac:dyDescent="0.2">
      <c r="A103" s="3" t="s">
        <v>150</v>
      </c>
      <c r="B103" s="4">
        <v>28531</v>
      </c>
      <c r="C103" s="5">
        <v>0</v>
      </c>
    </row>
    <row r="104" spans="1:3" x14ac:dyDescent="0.2">
      <c r="A104" s="3" t="s">
        <v>151</v>
      </c>
      <c r="B104" s="4">
        <v>27851</v>
      </c>
      <c r="C104" s="5">
        <v>0</v>
      </c>
    </row>
    <row r="105" spans="1:3" x14ac:dyDescent="0.2">
      <c r="A105" s="3" t="s">
        <v>151</v>
      </c>
      <c r="B105" s="4">
        <v>27943</v>
      </c>
      <c r="C105" s="5">
        <v>0</v>
      </c>
    </row>
    <row r="106" spans="1:3" x14ac:dyDescent="0.2">
      <c r="A106" s="3" t="s">
        <v>152</v>
      </c>
      <c r="B106" s="4">
        <v>27270</v>
      </c>
      <c r="C106" s="5">
        <v>0</v>
      </c>
    </row>
    <row r="107" spans="1:3" x14ac:dyDescent="0.2">
      <c r="A107" s="3" t="s">
        <v>153</v>
      </c>
      <c r="B107" s="4">
        <v>34855</v>
      </c>
      <c r="C107" s="5">
        <v>3359000</v>
      </c>
    </row>
    <row r="108" spans="1:3" x14ac:dyDescent="0.2">
      <c r="A108" s="3" t="s">
        <v>154</v>
      </c>
      <c r="B108" s="4">
        <v>25646</v>
      </c>
      <c r="C108" s="5">
        <v>4805000</v>
      </c>
    </row>
    <row r="109" spans="1:3" x14ac:dyDescent="0.2">
      <c r="A109" s="3" t="s">
        <v>155</v>
      </c>
      <c r="B109" s="4">
        <v>31168</v>
      </c>
      <c r="C109" s="5">
        <v>0</v>
      </c>
    </row>
    <row r="110" spans="1:3" x14ac:dyDescent="0.2">
      <c r="A110" s="3" t="s">
        <v>156</v>
      </c>
      <c r="B110" s="4">
        <v>29987</v>
      </c>
      <c r="C110" s="5">
        <v>0</v>
      </c>
    </row>
    <row r="111" spans="1:3" x14ac:dyDescent="0.2">
      <c r="A111" s="3" t="s">
        <v>157</v>
      </c>
      <c r="B111" s="4">
        <v>25634</v>
      </c>
      <c r="C111" s="5">
        <v>0</v>
      </c>
    </row>
    <row r="112" spans="1:3" x14ac:dyDescent="0.2">
      <c r="A112" s="3" t="s">
        <v>158</v>
      </c>
      <c r="B112" s="4">
        <v>26749</v>
      </c>
      <c r="C112" s="5">
        <v>5373000</v>
      </c>
    </row>
    <row r="113" spans="1:3" x14ac:dyDescent="0.2">
      <c r="A113" s="3" t="s">
        <v>159</v>
      </c>
      <c r="B113" s="4">
        <v>33644</v>
      </c>
      <c r="C113" s="5">
        <v>0</v>
      </c>
    </row>
    <row r="114" spans="1:3" x14ac:dyDescent="0.2">
      <c r="A114" s="3" t="s">
        <v>160</v>
      </c>
      <c r="B114" s="4">
        <v>26596</v>
      </c>
      <c r="C114" s="5">
        <v>0</v>
      </c>
    </row>
    <row r="115" spans="1:3" x14ac:dyDescent="0.2">
      <c r="A115" s="3" t="s">
        <v>161</v>
      </c>
      <c r="B115" s="4">
        <v>26066</v>
      </c>
      <c r="C115" s="5">
        <v>0</v>
      </c>
    </row>
    <row r="116" spans="1:3" x14ac:dyDescent="0.2">
      <c r="A116" s="3" t="s">
        <v>162</v>
      </c>
      <c r="B116" s="4">
        <v>33014</v>
      </c>
      <c r="C116" s="5">
        <v>0</v>
      </c>
    </row>
    <row r="117" spans="1:3" x14ac:dyDescent="0.2">
      <c r="A117" s="3" t="s">
        <v>163</v>
      </c>
      <c r="B117" s="4">
        <v>27222</v>
      </c>
      <c r="C117" s="5">
        <v>1624000</v>
      </c>
    </row>
    <row r="118" spans="1:3" x14ac:dyDescent="0.2">
      <c r="A118" s="3" t="s">
        <v>164</v>
      </c>
      <c r="B118" s="4">
        <v>27363</v>
      </c>
      <c r="C118" s="5">
        <v>0</v>
      </c>
    </row>
    <row r="119" spans="1:3" x14ac:dyDescent="0.2">
      <c r="A119" s="3" t="s">
        <v>165</v>
      </c>
      <c r="B119" s="4">
        <v>32034</v>
      </c>
      <c r="C119" s="5">
        <v>5498000</v>
      </c>
    </row>
    <row r="120" spans="1:3" x14ac:dyDescent="0.2">
      <c r="A120" s="3" t="s">
        <v>166</v>
      </c>
      <c r="B120" s="4">
        <v>26946</v>
      </c>
      <c r="C120" s="5">
        <v>4823000</v>
      </c>
    </row>
    <row r="121" spans="1:3" x14ac:dyDescent="0.2">
      <c r="A121" s="3" t="s">
        <v>167</v>
      </c>
      <c r="B121" s="4">
        <v>27702</v>
      </c>
      <c r="C121" s="5">
        <v>0</v>
      </c>
    </row>
    <row r="122" spans="1:3" x14ac:dyDescent="0.2">
      <c r="A122" s="3" t="s">
        <v>168</v>
      </c>
      <c r="B122" s="4">
        <v>25901</v>
      </c>
      <c r="C122" s="5">
        <v>0</v>
      </c>
    </row>
    <row r="123" spans="1:3" x14ac:dyDescent="0.2">
      <c r="A123" s="3" t="s">
        <v>169</v>
      </c>
      <c r="B123" s="4">
        <v>30191</v>
      </c>
      <c r="C123" s="5">
        <v>0</v>
      </c>
    </row>
    <row r="124" spans="1:3" x14ac:dyDescent="0.2">
      <c r="A124" s="3" t="s">
        <v>170</v>
      </c>
      <c r="B124" s="4">
        <v>28634</v>
      </c>
      <c r="C124" s="5">
        <v>0</v>
      </c>
    </row>
    <row r="125" spans="1:3" x14ac:dyDescent="0.2">
      <c r="A125" s="3" t="s">
        <v>171</v>
      </c>
      <c r="B125" s="4">
        <v>28527</v>
      </c>
      <c r="C125" s="5">
        <v>0</v>
      </c>
    </row>
    <row r="126" spans="1:3" x14ac:dyDescent="0.2">
      <c r="A126" s="3" t="s">
        <v>172</v>
      </c>
      <c r="B126" s="4">
        <v>30444</v>
      </c>
      <c r="C126" s="5">
        <v>0</v>
      </c>
    </row>
    <row r="127" spans="1:3" x14ac:dyDescent="0.2">
      <c r="A127" s="3" t="s">
        <v>173</v>
      </c>
      <c r="B127" s="4">
        <v>33682</v>
      </c>
      <c r="C127" s="5">
        <v>0</v>
      </c>
    </row>
    <row r="128" spans="1:3" x14ac:dyDescent="0.2">
      <c r="A128" s="3" t="s">
        <v>174</v>
      </c>
      <c r="B128" s="4">
        <v>30224</v>
      </c>
      <c r="C128" s="5">
        <v>0</v>
      </c>
    </row>
    <row r="129" spans="1:3" x14ac:dyDescent="0.2">
      <c r="A129" s="3" t="s">
        <v>175</v>
      </c>
      <c r="B129" s="4">
        <v>29902</v>
      </c>
      <c r="C129" s="5">
        <v>2139000</v>
      </c>
    </row>
    <row r="130" spans="1:3" x14ac:dyDescent="0.2">
      <c r="A130" s="3" t="s">
        <v>176</v>
      </c>
      <c r="B130" s="4">
        <v>33391</v>
      </c>
      <c r="C130" s="5">
        <v>0</v>
      </c>
    </row>
    <row r="131" spans="1:3" x14ac:dyDescent="0.2">
      <c r="A131" s="3" t="s">
        <v>177</v>
      </c>
      <c r="B131" s="4">
        <v>30880</v>
      </c>
      <c r="C131" s="5">
        <v>0</v>
      </c>
    </row>
    <row r="132" spans="1:3" x14ac:dyDescent="0.2">
      <c r="A132" s="3" t="s">
        <v>178</v>
      </c>
      <c r="B132" s="4">
        <v>33144</v>
      </c>
      <c r="C132" s="5">
        <v>0</v>
      </c>
    </row>
    <row r="133" spans="1:3" x14ac:dyDescent="0.2">
      <c r="A133" s="3" t="s">
        <v>179</v>
      </c>
      <c r="B133" s="4">
        <v>26609</v>
      </c>
      <c r="C133" s="5">
        <v>0</v>
      </c>
    </row>
    <row r="134" spans="1:3" x14ac:dyDescent="0.2">
      <c r="A134" s="3" t="s">
        <v>180</v>
      </c>
      <c r="B134" s="4">
        <v>26031</v>
      </c>
      <c r="C134" s="5">
        <v>0</v>
      </c>
    </row>
    <row r="135" spans="1:3" x14ac:dyDescent="0.2">
      <c r="A135" s="3" t="s">
        <v>181</v>
      </c>
      <c r="B135" s="4">
        <v>32485</v>
      </c>
      <c r="C135" s="5">
        <v>0</v>
      </c>
    </row>
    <row r="136" spans="1:3" x14ac:dyDescent="0.2">
      <c r="A136" s="3" t="s">
        <v>182</v>
      </c>
      <c r="B136" s="4">
        <v>32581</v>
      </c>
      <c r="C136" s="5">
        <v>0</v>
      </c>
    </row>
    <row r="137" spans="1:3" x14ac:dyDescent="0.2">
      <c r="A137" s="3" t="s">
        <v>183</v>
      </c>
      <c r="B137" s="4">
        <v>29932</v>
      </c>
      <c r="C137" s="5">
        <v>0</v>
      </c>
    </row>
    <row r="138" spans="1:3" x14ac:dyDescent="0.2">
      <c r="A138" s="3" t="s">
        <v>184</v>
      </c>
      <c r="B138" s="4">
        <v>34407</v>
      </c>
      <c r="C138" s="5">
        <v>0</v>
      </c>
    </row>
    <row r="139" spans="1:3" x14ac:dyDescent="0.2">
      <c r="A139" s="3" t="s">
        <v>185</v>
      </c>
      <c r="B139" s="4">
        <v>27422</v>
      </c>
      <c r="C139" s="5">
        <v>0</v>
      </c>
    </row>
    <row r="140" spans="1:3" x14ac:dyDescent="0.2">
      <c r="A140" s="3" t="s">
        <v>186</v>
      </c>
      <c r="B140" s="4">
        <v>32318</v>
      </c>
      <c r="C140" s="5">
        <v>2808000</v>
      </c>
    </row>
    <row r="141" spans="1:3" x14ac:dyDescent="0.2">
      <c r="A141" s="3" t="s">
        <v>187</v>
      </c>
      <c r="B141" s="4">
        <v>33669</v>
      </c>
      <c r="C141" s="5">
        <v>0</v>
      </c>
    </row>
    <row r="142" spans="1:3" x14ac:dyDescent="0.2">
      <c r="A142" s="3" t="s">
        <v>188</v>
      </c>
      <c r="B142" s="4">
        <v>33565</v>
      </c>
      <c r="C142" s="5">
        <v>5388000</v>
      </c>
    </row>
    <row r="143" spans="1:3" x14ac:dyDescent="0.2">
      <c r="A143" s="3" t="s">
        <v>189</v>
      </c>
      <c r="B143" s="4">
        <v>30801</v>
      </c>
      <c r="C143" s="5">
        <v>0</v>
      </c>
    </row>
    <row r="144" spans="1:3" x14ac:dyDescent="0.2">
      <c r="A144" s="3" t="s">
        <v>190</v>
      </c>
      <c r="B144" s="4">
        <v>31621</v>
      </c>
      <c r="C144" s="5">
        <v>0</v>
      </c>
    </row>
    <row r="145" spans="1:3" x14ac:dyDescent="0.2">
      <c r="A145" s="3" t="s">
        <v>191</v>
      </c>
      <c r="B145" s="4">
        <v>32060</v>
      </c>
      <c r="C145" s="5">
        <v>0</v>
      </c>
    </row>
    <row r="146" spans="1:3" x14ac:dyDescent="0.2">
      <c r="A146" s="3" t="s">
        <v>192</v>
      </c>
      <c r="B146" s="4">
        <v>33597</v>
      </c>
      <c r="C146" s="5">
        <v>0</v>
      </c>
    </row>
    <row r="147" spans="1:3" x14ac:dyDescent="0.2">
      <c r="A147" s="3" t="s">
        <v>193</v>
      </c>
      <c r="B147" s="4">
        <v>34107</v>
      </c>
      <c r="C147" s="5">
        <v>0</v>
      </c>
    </row>
    <row r="148" spans="1:3" x14ac:dyDescent="0.2">
      <c r="A148" s="3" t="s">
        <v>194</v>
      </c>
      <c r="B148" s="4">
        <v>28083</v>
      </c>
      <c r="C148" s="5">
        <v>0</v>
      </c>
    </row>
    <row r="149" spans="1:3" x14ac:dyDescent="0.2">
      <c r="A149" s="3" t="s">
        <v>195</v>
      </c>
      <c r="B149" s="4">
        <v>34763</v>
      </c>
      <c r="C149" s="5">
        <v>0</v>
      </c>
    </row>
    <row r="150" spans="1:3" x14ac:dyDescent="0.2">
      <c r="A150" s="3" t="s">
        <v>196</v>
      </c>
      <c r="B150" s="4">
        <v>33778</v>
      </c>
      <c r="C150" s="5">
        <v>0</v>
      </c>
    </row>
    <row r="151" spans="1:3" x14ac:dyDescent="0.2">
      <c r="A151" s="3" t="s">
        <v>197</v>
      </c>
      <c r="B151" s="4">
        <v>31479</v>
      </c>
      <c r="C151" s="5">
        <v>5381000</v>
      </c>
    </row>
    <row r="152" spans="1:3" x14ac:dyDescent="0.2">
      <c r="A152" s="3" t="s">
        <v>198</v>
      </c>
      <c r="B152" s="4">
        <v>28171</v>
      </c>
      <c r="C152" s="5">
        <v>0</v>
      </c>
    </row>
    <row r="153" spans="1:3" x14ac:dyDescent="0.2">
      <c r="A153" s="3" t="s">
        <v>199</v>
      </c>
      <c r="B153" s="4">
        <v>30805</v>
      </c>
      <c r="C153" s="5">
        <v>0</v>
      </c>
    </row>
    <row r="154" spans="1:3" x14ac:dyDescent="0.2">
      <c r="A154" s="3" t="s">
        <v>200</v>
      </c>
      <c r="B154" s="4">
        <v>34928</v>
      </c>
      <c r="C154" s="5">
        <v>2360000</v>
      </c>
    </row>
    <row r="155" spans="1:3" x14ac:dyDescent="0.2">
      <c r="A155" s="3" t="s">
        <v>201</v>
      </c>
      <c r="B155" s="4">
        <v>27278</v>
      </c>
      <c r="C155" s="5">
        <v>0</v>
      </c>
    </row>
    <row r="156" spans="1:3" x14ac:dyDescent="0.2">
      <c r="A156" s="3" t="s">
        <v>202</v>
      </c>
      <c r="B156" s="4">
        <v>28543</v>
      </c>
      <c r="C156" s="5">
        <v>2702000</v>
      </c>
    </row>
    <row r="157" spans="1:3" x14ac:dyDescent="0.2">
      <c r="A157" s="3" t="s">
        <v>203</v>
      </c>
      <c r="B157" s="4">
        <v>34545</v>
      </c>
      <c r="C157" s="5">
        <v>0</v>
      </c>
    </row>
    <row r="158" spans="1:3" x14ac:dyDescent="0.2">
      <c r="A158" s="3" t="s">
        <v>204</v>
      </c>
      <c r="B158" s="4">
        <v>34804</v>
      </c>
      <c r="C158" s="5">
        <v>0</v>
      </c>
    </row>
    <row r="159" spans="1:3" x14ac:dyDescent="0.2">
      <c r="A159" s="3" t="s">
        <v>205</v>
      </c>
      <c r="B159" s="4">
        <v>32689</v>
      </c>
      <c r="C159" s="5">
        <v>0</v>
      </c>
    </row>
    <row r="160" spans="1:3" x14ac:dyDescent="0.2">
      <c r="A160" s="3" t="s">
        <v>206</v>
      </c>
      <c r="B160" s="4">
        <v>31376</v>
      </c>
      <c r="C160" s="5">
        <v>1933000</v>
      </c>
    </row>
    <row r="161" spans="1:3" x14ac:dyDescent="0.2">
      <c r="A161" s="3" t="s">
        <v>207</v>
      </c>
      <c r="B161" s="4">
        <v>33098</v>
      </c>
      <c r="C161" s="5">
        <v>0</v>
      </c>
    </row>
    <row r="162" spans="1:3" x14ac:dyDescent="0.2">
      <c r="A162" s="3" t="s">
        <v>208</v>
      </c>
      <c r="B162" s="4">
        <v>27659</v>
      </c>
      <c r="C162" s="5">
        <v>1545000</v>
      </c>
    </row>
    <row r="163" spans="1:3" x14ac:dyDescent="0.2">
      <c r="A163" s="3" t="s">
        <v>209</v>
      </c>
      <c r="B163" s="4">
        <v>34384</v>
      </c>
      <c r="C163" s="5">
        <v>2317000</v>
      </c>
    </row>
    <row r="164" spans="1:3" x14ac:dyDescent="0.2">
      <c r="A164" s="3" t="s">
        <v>210</v>
      </c>
      <c r="B164" s="4">
        <v>34174</v>
      </c>
      <c r="C164" s="5">
        <v>3515000</v>
      </c>
    </row>
    <row r="165" spans="1:3" x14ac:dyDescent="0.2">
      <c r="A165" s="3" t="s">
        <v>211</v>
      </c>
      <c r="B165" s="4">
        <v>28806</v>
      </c>
      <c r="C165" s="5">
        <v>0</v>
      </c>
    </row>
    <row r="166" spans="1:3" x14ac:dyDescent="0.2">
      <c r="A166" s="3" t="s">
        <v>212</v>
      </c>
      <c r="B166" s="4">
        <v>34471</v>
      </c>
      <c r="C166" s="5">
        <v>4758000</v>
      </c>
    </row>
    <row r="167" spans="1:3" x14ac:dyDescent="0.2">
      <c r="A167" s="3" t="s">
        <v>213</v>
      </c>
      <c r="B167" s="4">
        <v>27065</v>
      </c>
      <c r="C167" s="5">
        <v>5027000</v>
      </c>
    </row>
    <row r="168" spans="1:3" x14ac:dyDescent="0.2">
      <c r="A168" s="3" t="s">
        <v>214</v>
      </c>
      <c r="B168" s="4">
        <v>29203</v>
      </c>
      <c r="C168" s="5">
        <v>0</v>
      </c>
    </row>
    <row r="169" spans="1:3" x14ac:dyDescent="0.2">
      <c r="A169" s="3" t="s">
        <v>215</v>
      </c>
      <c r="B169" s="4">
        <v>29200</v>
      </c>
      <c r="C169" s="5">
        <v>0</v>
      </c>
    </row>
    <row r="170" spans="1:3" x14ac:dyDescent="0.2">
      <c r="A170" s="3" t="s">
        <v>216</v>
      </c>
      <c r="B170" s="4">
        <v>28831</v>
      </c>
      <c r="C170" s="5">
        <v>3242000</v>
      </c>
    </row>
    <row r="171" spans="1:3" x14ac:dyDescent="0.2">
      <c r="A171" s="3" t="s">
        <v>217</v>
      </c>
      <c r="B171" s="4">
        <v>33205</v>
      </c>
      <c r="C171" s="5">
        <v>0</v>
      </c>
    </row>
    <row r="172" spans="1:3" x14ac:dyDescent="0.2">
      <c r="A172" s="3" t="s">
        <v>218</v>
      </c>
      <c r="B172" s="4">
        <v>29258</v>
      </c>
      <c r="C172" s="5">
        <v>0</v>
      </c>
    </row>
    <row r="173" spans="1:3" x14ac:dyDescent="0.2">
      <c r="A173" s="3" t="s">
        <v>219</v>
      </c>
      <c r="B173" s="4">
        <v>28994</v>
      </c>
      <c r="C173" s="5">
        <v>0</v>
      </c>
    </row>
    <row r="174" spans="1:3" x14ac:dyDescent="0.2">
      <c r="A174" s="3" t="s">
        <v>220</v>
      </c>
      <c r="B174" s="4">
        <v>26098</v>
      </c>
      <c r="C174" s="5">
        <v>0</v>
      </c>
    </row>
    <row r="175" spans="1:3" x14ac:dyDescent="0.2">
      <c r="A175" s="3" t="s">
        <v>221</v>
      </c>
      <c r="B175" s="4">
        <v>30427</v>
      </c>
      <c r="C175" s="5">
        <v>4920000</v>
      </c>
    </row>
    <row r="176" spans="1:3" x14ac:dyDescent="0.2">
      <c r="A176" s="3" t="s">
        <v>222</v>
      </c>
      <c r="B176" s="4">
        <v>32256</v>
      </c>
      <c r="C176" s="5">
        <v>0</v>
      </c>
    </row>
    <row r="177" spans="1:3" x14ac:dyDescent="0.2">
      <c r="A177" s="3" t="s">
        <v>223</v>
      </c>
      <c r="B177" s="4">
        <v>28129</v>
      </c>
      <c r="C177" s="5">
        <v>0</v>
      </c>
    </row>
    <row r="178" spans="1:3" x14ac:dyDescent="0.2">
      <c r="A178" s="3" t="s">
        <v>224</v>
      </c>
      <c r="B178" s="4">
        <v>25947</v>
      </c>
      <c r="C178" s="5">
        <v>1606000</v>
      </c>
    </row>
    <row r="179" spans="1:3" x14ac:dyDescent="0.2">
      <c r="A179" s="3" t="s">
        <v>225</v>
      </c>
      <c r="B179" s="4">
        <v>25593</v>
      </c>
      <c r="C179" s="5">
        <v>0</v>
      </c>
    </row>
    <row r="180" spans="1:3" x14ac:dyDescent="0.2">
      <c r="A180" s="3" t="s">
        <v>226</v>
      </c>
      <c r="B180" s="4">
        <v>33401</v>
      </c>
      <c r="C180" s="5">
        <v>0</v>
      </c>
    </row>
    <row r="181" spans="1:3" x14ac:dyDescent="0.2">
      <c r="A181" s="3" t="s">
        <v>227</v>
      </c>
      <c r="B181" s="4">
        <v>28824</v>
      </c>
      <c r="C181" s="5">
        <v>768000</v>
      </c>
    </row>
    <row r="182" spans="1:3" x14ac:dyDescent="0.2">
      <c r="A182" s="3" t="s">
        <v>228</v>
      </c>
      <c r="B182" s="4">
        <v>32880</v>
      </c>
      <c r="C182" s="5">
        <v>0</v>
      </c>
    </row>
    <row r="183" spans="1:3" x14ac:dyDescent="0.2">
      <c r="A183" s="3" t="s">
        <v>229</v>
      </c>
      <c r="B183" s="4">
        <v>25932</v>
      </c>
      <c r="C183" s="5">
        <v>0</v>
      </c>
    </row>
    <row r="184" spans="1:3" x14ac:dyDescent="0.2">
      <c r="A184" s="3" t="s">
        <v>230</v>
      </c>
      <c r="B184" s="4">
        <v>33572</v>
      </c>
      <c r="C184" s="5">
        <v>1799000</v>
      </c>
    </row>
    <row r="185" spans="1:3" x14ac:dyDescent="0.2">
      <c r="A185" s="3" t="s">
        <v>231</v>
      </c>
      <c r="B185" s="4">
        <v>30107</v>
      </c>
      <c r="C185" s="5">
        <v>3872000</v>
      </c>
    </row>
    <row r="186" spans="1:3" x14ac:dyDescent="0.2">
      <c r="A186" s="3" t="s">
        <v>232</v>
      </c>
      <c r="B186" s="4">
        <v>30126</v>
      </c>
      <c r="C186" s="5">
        <v>1466000</v>
      </c>
    </row>
    <row r="187" spans="1:3" x14ac:dyDescent="0.2">
      <c r="A187" s="3" t="s">
        <v>233</v>
      </c>
      <c r="B187" s="4">
        <v>31520</v>
      </c>
      <c r="C187" s="5">
        <v>0</v>
      </c>
    </row>
    <row r="188" spans="1:3" x14ac:dyDescent="0.2">
      <c r="A188" s="3" t="s">
        <v>234</v>
      </c>
      <c r="B188" s="4">
        <v>26486</v>
      </c>
      <c r="C188" s="5">
        <v>0</v>
      </c>
    </row>
    <row r="189" spans="1:3" x14ac:dyDescent="0.2">
      <c r="A189" s="3" t="s">
        <v>235</v>
      </c>
      <c r="B189" s="4">
        <v>33416</v>
      </c>
      <c r="C189" s="5">
        <v>2833000</v>
      </c>
    </row>
    <row r="190" spans="1:3" x14ac:dyDescent="0.2">
      <c r="A190" s="3" t="s">
        <v>236</v>
      </c>
      <c r="B190" s="4">
        <v>32621</v>
      </c>
      <c r="C190" s="5">
        <v>4986000</v>
      </c>
    </row>
    <row r="191" spans="1:3" x14ac:dyDescent="0.2">
      <c r="A191" s="3" t="s">
        <v>237</v>
      </c>
      <c r="B191" s="4">
        <v>32652</v>
      </c>
      <c r="C191" s="5">
        <v>0</v>
      </c>
    </row>
    <row r="192" spans="1:3" x14ac:dyDescent="0.2">
      <c r="A192" s="3" t="s">
        <v>238</v>
      </c>
      <c r="B192" s="4">
        <v>26064</v>
      </c>
      <c r="C192" s="5">
        <v>0</v>
      </c>
    </row>
    <row r="193" spans="1:3" x14ac:dyDescent="0.2">
      <c r="A193" s="3" t="s">
        <v>239</v>
      </c>
      <c r="B193" s="4">
        <v>33497</v>
      </c>
      <c r="C193" s="5">
        <v>0</v>
      </c>
    </row>
    <row r="194" spans="1:3" x14ac:dyDescent="0.2">
      <c r="A194" s="3" t="s">
        <v>240</v>
      </c>
      <c r="B194" s="4">
        <v>31109</v>
      </c>
      <c r="C194" s="5">
        <v>0</v>
      </c>
    </row>
    <row r="195" spans="1:3" x14ac:dyDescent="0.2">
      <c r="A195" s="3" t="s">
        <v>241</v>
      </c>
      <c r="B195" s="4">
        <v>33556</v>
      </c>
      <c r="C195" s="5">
        <v>0</v>
      </c>
    </row>
    <row r="196" spans="1:3" x14ac:dyDescent="0.2">
      <c r="A196" s="3" t="s">
        <v>242</v>
      </c>
      <c r="B196" s="4">
        <v>34377</v>
      </c>
      <c r="C196" s="5">
        <v>3238000</v>
      </c>
    </row>
    <row r="197" spans="1:3" x14ac:dyDescent="0.2">
      <c r="A197" s="3" t="s">
        <v>243</v>
      </c>
      <c r="B197" s="4">
        <v>31210</v>
      </c>
      <c r="C197" s="5">
        <v>0</v>
      </c>
    </row>
    <row r="198" spans="1:3" x14ac:dyDescent="0.2">
      <c r="A198" s="3" t="s">
        <v>244</v>
      </c>
      <c r="B198" s="4">
        <v>30124</v>
      </c>
      <c r="C198" s="5">
        <v>0</v>
      </c>
    </row>
    <row r="199" spans="1:3" x14ac:dyDescent="0.2">
      <c r="A199" s="3" t="s">
        <v>245</v>
      </c>
      <c r="B199" s="4">
        <v>33180</v>
      </c>
      <c r="C199" s="5">
        <v>0</v>
      </c>
    </row>
    <row r="200" spans="1:3" x14ac:dyDescent="0.2">
      <c r="A200" s="3" t="s">
        <v>246</v>
      </c>
      <c r="B200" s="4">
        <v>32759</v>
      </c>
      <c r="C200" s="5">
        <v>0</v>
      </c>
    </row>
    <row r="201" spans="1:3" x14ac:dyDescent="0.2">
      <c r="A201" s="3" t="s">
        <v>247</v>
      </c>
      <c r="B201" s="4">
        <v>31460</v>
      </c>
      <c r="C201" s="5">
        <v>0</v>
      </c>
    </row>
    <row r="202" spans="1:3" x14ac:dyDescent="0.2">
      <c r="A202" s="3" t="s">
        <v>248</v>
      </c>
      <c r="B202" s="4">
        <v>30854</v>
      </c>
      <c r="C202" s="5">
        <v>0</v>
      </c>
    </row>
    <row r="203" spans="1:3" x14ac:dyDescent="0.2">
      <c r="A203" s="3" t="s">
        <v>249</v>
      </c>
      <c r="B203" s="4">
        <v>26098</v>
      </c>
      <c r="C203" s="5">
        <v>5380000</v>
      </c>
    </row>
    <row r="204" spans="1:3" x14ac:dyDescent="0.2">
      <c r="A204" s="3" t="s">
        <v>250</v>
      </c>
      <c r="B204" s="4">
        <v>34166</v>
      </c>
      <c r="C204" s="5">
        <v>0</v>
      </c>
    </row>
    <row r="205" spans="1:3" x14ac:dyDescent="0.2">
      <c r="A205" s="3" t="s">
        <v>251</v>
      </c>
      <c r="B205" s="4">
        <v>32748</v>
      </c>
      <c r="C205" s="5">
        <v>0</v>
      </c>
    </row>
    <row r="206" spans="1:3" x14ac:dyDescent="0.2">
      <c r="A206" s="3" t="s">
        <v>252</v>
      </c>
      <c r="B206" s="4">
        <v>28963</v>
      </c>
      <c r="C206" s="5">
        <v>0</v>
      </c>
    </row>
    <row r="207" spans="1:3" x14ac:dyDescent="0.2">
      <c r="A207" s="3" t="s">
        <v>253</v>
      </c>
      <c r="B207" s="4">
        <v>30091</v>
      </c>
      <c r="C207" s="5">
        <v>0</v>
      </c>
    </row>
    <row r="208" spans="1:3" x14ac:dyDescent="0.2">
      <c r="A208" s="3" t="s">
        <v>254</v>
      </c>
      <c r="B208" s="4">
        <v>31954</v>
      </c>
      <c r="C208" s="5">
        <v>4516000</v>
      </c>
    </row>
    <row r="209" spans="1:3" x14ac:dyDescent="0.2">
      <c r="A209" s="3" t="s">
        <v>255</v>
      </c>
      <c r="B209" s="4">
        <v>27751</v>
      </c>
      <c r="C209" s="5">
        <v>0</v>
      </c>
    </row>
    <row r="210" spans="1:3" x14ac:dyDescent="0.2">
      <c r="A210" s="3" t="s">
        <v>256</v>
      </c>
      <c r="B210" s="4">
        <v>29192</v>
      </c>
      <c r="C210" s="5">
        <v>0</v>
      </c>
    </row>
    <row r="211" spans="1:3" x14ac:dyDescent="0.2">
      <c r="A211" s="3" t="s">
        <v>257</v>
      </c>
      <c r="B211" s="4">
        <v>29654</v>
      </c>
      <c r="C211" s="5">
        <v>0</v>
      </c>
    </row>
    <row r="212" spans="1:3" x14ac:dyDescent="0.2">
      <c r="A212" s="3" t="s">
        <v>258</v>
      </c>
      <c r="B212" s="4">
        <v>33912</v>
      </c>
      <c r="C212" s="5">
        <v>2417000</v>
      </c>
    </row>
    <row r="213" spans="1:3" x14ac:dyDescent="0.2">
      <c r="A213" s="3" t="s">
        <v>259</v>
      </c>
      <c r="B213" s="4">
        <v>31136</v>
      </c>
      <c r="C213" s="5">
        <v>0</v>
      </c>
    </row>
    <row r="214" spans="1:3" x14ac:dyDescent="0.2">
      <c r="A214" s="3" t="s">
        <v>260</v>
      </c>
      <c r="B214" s="4">
        <v>28549</v>
      </c>
      <c r="C214" s="5">
        <v>0</v>
      </c>
    </row>
    <row r="215" spans="1:3" x14ac:dyDescent="0.2">
      <c r="A215" s="3" t="s">
        <v>261</v>
      </c>
      <c r="B215" s="4">
        <v>30592</v>
      </c>
      <c r="C215" s="5">
        <v>5401000</v>
      </c>
    </row>
    <row r="216" spans="1:3" x14ac:dyDescent="0.2">
      <c r="A216" s="3" t="s">
        <v>262</v>
      </c>
      <c r="B216" s="4">
        <v>26796</v>
      </c>
      <c r="C216" s="5">
        <v>0</v>
      </c>
    </row>
    <row r="217" spans="1:3" x14ac:dyDescent="0.2">
      <c r="A217" s="3" t="s">
        <v>263</v>
      </c>
      <c r="B217" s="4">
        <v>31469</v>
      </c>
      <c r="C217" s="5">
        <v>0</v>
      </c>
    </row>
    <row r="218" spans="1:3" x14ac:dyDescent="0.2">
      <c r="A218" s="3" t="s">
        <v>264</v>
      </c>
      <c r="B218" s="4">
        <v>33196</v>
      </c>
      <c r="C218" s="5">
        <v>0</v>
      </c>
    </row>
    <row r="219" spans="1:3" x14ac:dyDescent="0.2">
      <c r="A219" s="3" t="s">
        <v>265</v>
      </c>
      <c r="B219" s="4">
        <v>33984</v>
      </c>
      <c r="C219" s="5">
        <v>0</v>
      </c>
    </row>
    <row r="220" spans="1:3" x14ac:dyDescent="0.2">
      <c r="A220" s="3" t="s">
        <v>266</v>
      </c>
      <c r="B220" s="4">
        <v>32513</v>
      </c>
      <c r="C220" s="5">
        <v>0</v>
      </c>
    </row>
    <row r="221" spans="1:3" x14ac:dyDescent="0.2">
      <c r="A221" s="3" t="s">
        <v>267</v>
      </c>
      <c r="B221" s="4">
        <v>33621</v>
      </c>
      <c r="C221" s="5">
        <v>0</v>
      </c>
    </row>
    <row r="222" spans="1:3" x14ac:dyDescent="0.2">
      <c r="A222" s="3" t="s">
        <v>268</v>
      </c>
      <c r="B222" s="4">
        <v>28825</v>
      </c>
      <c r="C222" s="5">
        <v>0</v>
      </c>
    </row>
    <row r="223" spans="1:3" x14ac:dyDescent="0.2">
      <c r="A223" s="3" t="s">
        <v>269</v>
      </c>
      <c r="B223" s="4">
        <v>28044</v>
      </c>
      <c r="C223" s="5">
        <v>0</v>
      </c>
    </row>
    <row r="224" spans="1:3" x14ac:dyDescent="0.2">
      <c r="A224" s="3" t="s">
        <v>270</v>
      </c>
      <c r="B224" s="4">
        <v>29288</v>
      </c>
      <c r="C224" s="5">
        <v>0</v>
      </c>
    </row>
    <row r="225" spans="1:3" x14ac:dyDescent="0.2">
      <c r="A225" s="3" t="s">
        <v>271</v>
      </c>
      <c r="B225" s="4">
        <v>29027</v>
      </c>
      <c r="C225" s="5">
        <v>0</v>
      </c>
    </row>
    <row r="226" spans="1:3" x14ac:dyDescent="0.2">
      <c r="A226" s="3" t="s">
        <v>272</v>
      </c>
      <c r="B226" s="4">
        <v>30823</v>
      </c>
      <c r="C226" s="5">
        <v>0</v>
      </c>
    </row>
    <row r="227" spans="1:3" x14ac:dyDescent="0.2">
      <c r="A227" s="3" t="s">
        <v>273</v>
      </c>
      <c r="B227" s="4">
        <v>25602</v>
      </c>
      <c r="C227" s="5">
        <v>0</v>
      </c>
    </row>
    <row r="228" spans="1:3" x14ac:dyDescent="0.2">
      <c r="A228" s="3" t="s">
        <v>274</v>
      </c>
      <c r="B228" s="4">
        <v>25609</v>
      </c>
      <c r="C228" s="5">
        <v>2743000</v>
      </c>
    </row>
    <row r="229" spans="1:3" x14ac:dyDescent="0.2">
      <c r="A229" s="3" t="s">
        <v>275</v>
      </c>
      <c r="B229" s="4">
        <v>26994</v>
      </c>
      <c r="C229" s="5">
        <v>0</v>
      </c>
    </row>
    <row r="230" spans="1:3" x14ac:dyDescent="0.2">
      <c r="A230" s="3" t="s">
        <v>276</v>
      </c>
      <c r="B230" s="4">
        <v>33397</v>
      </c>
      <c r="C230" s="5">
        <v>0</v>
      </c>
    </row>
    <row r="231" spans="1:3" x14ac:dyDescent="0.2">
      <c r="A231" s="3" t="s">
        <v>277</v>
      </c>
      <c r="B231" s="4">
        <v>28120</v>
      </c>
      <c r="C231" s="5">
        <v>0</v>
      </c>
    </row>
    <row r="232" spans="1:3" x14ac:dyDescent="0.2">
      <c r="A232" s="3" t="s">
        <v>278</v>
      </c>
      <c r="B232" s="4">
        <v>31977</v>
      </c>
      <c r="C232" s="5">
        <v>0</v>
      </c>
    </row>
    <row r="233" spans="1:3" x14ac:dyDescent="0.2">
      <c r="A233" s="3" t="s">
        <v>279</v>
      </c>
      <c r="B233" s="4">
        <v>32420</v>
      </c>
      <c r="C233" s="5">
        <v>0</v>
      </c>
    </row>
    <row r="234" spans="1:3" x14ac:dyDescent="0.2">
      <c r="A234" s="3" t="s">
        <v>280</v>
      </c>
      <c r="B234" s="4">
        <v>28893</v>
      </c>
      <c r="C234" s="5">
        <v>0</v>
      </c>
    </row>
    <row r="235" spans="1:3" x14ac:dyDescent="0.2">
      <c r="A235" s="3" t="s">
        <v>281</v>
      </c>
      <c r="B235" s="4">
        <v>32529</v>
      </c>
      <c r="C235" s="5">
        <v>0</v>
      </c>
    </row>
    <row r="236" spans="1:3" x14ac:dyDescent="0.2">
      <c r="A236" s="3" t="s">
        <v>282</v>
      </c>
      <c r="B236" s="4">
        <v>33424</v>
      </c>
      <c r="C236" s="5">
        <v>0</v>
      </c>
    </row>
    <row r="237" spans="1:3" x14ac:dyDescent="0.2">
      <c r="A237" s="3" t="s">
        <v>283</v>
      </c>
      <c r="B237" s="4">
        <v>33538</v>
      </c>
      <c r="C237" s="5">
        <v>0</v>
      </c>
    </row>
    <row r="238" spans="1:3" x14ac:dyDescent="0.2">
      <c r="A238" s="3" t="s">
        <v>284</v>
      </c>
      <c r="B238" s="4">
        <v>34245</v>
      </c>
      <c r="C238" s="5">
        <v>0</v>
      </c>
    </row>
    <row r="239" spans="1:3" x14ac:dyDescent="0.2">
      <c r="A239" s="3" t="s">
        <v>285</v>
      </c>
      <c r="B239" s="4">
        <v>25767</v>
      </c>
      <c r="C239" s="5">
        <v>3388000</v>
      </c>
    </row>
    <row r="240" spans="1:3" x14ac:dyDescent="0.2">
      <c r="A240" s="3" t="s">
        <v>286</v>
      </c>
      <c r="B240" s="4">
        <v>29298</v>
      </c>
      <c r="C240" s="5">
        <v>2688000</v>
      </c>
    </row>
    <row r="241" spans="1:3" x14ac:dyDescent="0.2">
      <c r="A241" s="3" t="s">
        <v>287</v>
      </c>
      <c r="B241" s="4">
        <v>30553</v>
      </c>
      <c r="C241" s="5">
        <v>0</v>
      </c>
    </row>
    <row r="242" spans="1:3" x14ac:dyDescent="0.2">
      <c r="A242" s="3" t="s">
        <v>288</v>
      </c>
      <c r="B242" s="4">
        <v>28082</v>
      </c>
      <c r="C242" s="5">
        <v>0</v>
      </c>
    </row>
    <row r="243" spans="1:3" x14ac:dyDescent="0.2">
      <c r="A243" s="3" t="s">
        <v>289</v>
      </c>
      <c r="B243" s="4">
        <v>31344</v>
      </c>
      <c r="C243" s="5">
        <v>0</v>
      </c>
    </row>
    <row r="244" spans="1:3" x14ac:dyDescent="0.2">
      <c r="A244" s="3" t="s">
        <v>290</v>
      </c>
      <c r="B244" s="4">
        <v>28084</v>
      </c>
      <c r="C244" s="5">
        <v>0</v>
      </c>
    </row>
    <row r="245" spans="1:3" x14ac:dyDescent="0.2">
      <c r="A245" s="3" t="s">
        <v>291</v>
      </c>
      <c r="B245" s="4">
        <v>32401</v>
      </c>
      <c r="C245" s="5">
        <v>0</v>
      </c>
    </row>
    <row r="246" spans="1:3" x14ac:dyDescent="0.2">
      <c r="A246" s="3" t="s">
        <v>292</v>
      </c>
      <c r="B246" s="4">
        <v>32927</v>
      </c>
      <c r="C246" s="5">
        <v>0</v>
      </c>
    </row>
    <row r="247" spans="1:3" x14ac:dyDescent="0.2">
      <c r="A247" s="3" t="s">
        <v>293</v>
      </c>
      <c r="B247" s="4">
        <v>25889</v>
      </c>
      <c r="C247" s="5">
        <v>0</v>
      </c>
    </row>
    <row r="248" spans="1:3" x14ac:dyDescent="0.2">
      <c r="A248" s="3" t="s">
        <v>294</v>
      </c>
      <c r="B248" s="4">
        <v>27394</v>
      </c>
      <c r="C248" s="5">
        <v>0</v>
      </c>
    </row>
    <row r="249" spans="1:3" x14ac:dyDescent="0.2">
      <c r="A249" s="3" t="s">
        <v>295</v>
      </c>
      <c r="B249" s="4">
        <v>32285</v>
      </c>
      <c r="C249" s="5">
        <v>0</v>
      </c>
    </row>
    <row r="250" spans="1:3" x14ac:dyDescent="0.2">
      <c r="A250" s="3" t="s">
        <v>296</v>
      </c>
      <c r="B250" s="4">
        <v>33099</v>
      </c>
      <c r="C250" s="5">
        <v>0</v>
      </c>
    </row>
    <row r="251" spans="1:3" x14ac:dyDescent="0.2">
      <c r="A251" s="3" t="s">
        <v>297</v>
      </c>
      <c r="B251" s="4">
        <v>25656</v>
      </c>
      <c r="C251" s="5">
        <v>0</v>
      </c>
    </row>
    <row r="252" spans="1:3" x14ac:dyDescent="0.2">
      <c r="A252" s="3" t="s">
        <v>298</v>
      </c>
      <c r="B252" s="4">
        <v>31852</v>
      </c>
      <c r="C252" s="5">
        <v>0</v>
      </c>
    </row>
    <row r="253" spans="1:3" x14ac:dyDescent="0.2">
      <c r="A253" s="3" t="s">
        <v>299</v>
      </c>
      <c r="B253" s="4">
        <v>28381</v>
      </c>
      <c r="C253" s="5">
        <v>0</v>
      </c>
    </row>
    <row r="254" spans="1:3" x14ac:dyDescent="0.2">
      <c r="A254" s="3" t="s">
        <v>300</v>
      </c>
      <c r="B254" s="4">
        <v>29465</v>
      </c>
      <c r="C254" s="5">
        <v>0</v>
      </c>
    </row>
    <row r="255" spans="1:3" x14ac:dyDescent="0.2">
      <c r="A255" s="3" t="s">
        <v>301</v>
      </c>
      <c r="B255" s="4">
        <v>29582</v>
      </c>
      <c r="C255" s="5">
        <v>0</v>
      </c>
    </row>
    <row r="256" spans="1:3" x14ac:dyDescent="0.2">
      <c r="A256" s="3" t="s">
        <v>302</v>
      </c>
      <c r="B256" s="4">
        <v>33587</v>
      </c>
      <c r="C256" s="5">
        <v>0</v>
      </c>
    </row>
    <row r="257" spans="1:3" x14ac:dyDescent="0.2">
      <c r="A257" s="3" t="s">
        <v>303</v>
      </c>
      <c r="B257" s="4">
        <v>33958</v>
      </c>
      <c r="C257" s="5">
        <v>0</v>
      </c>
    </row>
    <row r="258" spans="1:3" x14ac:dyDescent="0.2">
      <c r="A258" s="3" t="s">
        <v>304</v>
      </c>
      <c r="B258" s="4">
        <v>26240</v>
      </c>
      <c r="C258" s="5">
        <v>0</v>
      </c>
    </row>
    <row r="259" spans="1:3" x14ac:dyDescent="0.2">
      <c r="A259" s="3" t="s">
        <v>305</v>
      </c>
      <c r="B259" s="4">
        <v>32080</v>
      </c>
      <c r="C259" s="5">
        <v>0</v>
      </c>
    </row>
    <row r="260" spans="1:3" x14ac:dyDescent="0.2">
      <c r="A260" s="3" t="s">
        <v>306</v>
      </c>
      <c r="B260" s="4">
        <v>30328</v>
      </c>
      <c r="C260" s="5">
        <v>0</v>
      </c>
    </row>
    <row r="261" spans="1:3" x14ac:dyDescent="0.2">
      <c r="A261" s="3" t="s">
        <v>307</v>
      </c>
      <c r="B261" s="4">
        <v>26663</v>
      </c>
      <c r="C261" s="5">
        <v>0</v>
      </c>
    </row>
    <row r="262" spans="1:3" x14ac:dyDescent="0.2">
      <c r="A262" s="3" t="s">
        <v>308</v>
      </c>
      <c r="B262" s="4">
        <v>28981</v>
      </c>
      <c r="C262" s="5">
        <v>0</v>
      </c>
    </row>
    <row r="263" spans="1:3" x14ac:dyDescent="0.2">
      <c r="A263" s="3" t="s">
        <v>309</v>
      </c>
      <c r="B263" s="4">
        <v>32508</v>
      </c>
      <c r="C263" s="5">
        <v>0</v>
      </c>
    </row>
    <row r="264" spans="1:3" x14ac:dyDescent="0.2">
      <c r="A264" s="3" t="s">
        <v>310</v>
      </c>
      <c r="B264" s="4">
        <v>34956</v>
      </c>
      <c r="C264" s="5">
        <v>0</v>
      </c>
    </row>
    <row r="265" spans="1:3" x14ac:dyDescent="0.2">
      <c r="A265" s="3" t="s">
        <v>311</v>
      </c>
      <c r="B265" s="4">
        <v>26885</v>
      </c>
      <c r="C265" s="5">
        <v>4947000</v>
      </c>
    </row>
    <row r="266" spans="1:3" x14ac:dyDescent="0.2">
      <c r="A266" s="3" t="s">
        <v>312</v>
      </c>
      <c r="B266" s="4">
        <v>33428</v>
      </c>
      <c r="C266" s="5">
        <v>0</v>
      </c>
    </row>
    <row r="267" spans="1:3" x14ac:dyDescent="0.2">
      <c r="A267" s="3" t="s">
        <v>313</v>
      </c>
      <c r="B267" s="4">
        <v>26012</v>
      </c>
      <c r="C267" s="5">
        <v>5088000</v>
      </c>
    </row>
    <row r="268" spans="1:3" x14ac:dyDescent="0.2">
      <c r="A268" s="3" t="s">
        <v>314</v>
      </c>
      <c r="B268" s="4">
        <v>33834</v>
      </c>
      <c r="C268" s="5">
        <v>0</v>
      </c>
    </row>
    <row r="269" spans="1:3" x14ac:dyDescent="0.2">
      <c r="A269" s="3" t="s">
        <v>315</v>
      </c>
      <c r="B269" s="4">
        <v>27283</v>
      </c>
      <c r="C269" s="5">
        <v>0</v>
      </c>
    </row>
    <row r="270" spans="1:3" x14ac:dyDescent="0.2">
      <c r="A270" s="3" t="s">
        <v>316</v>
      </c>
      <c r="B270" s="4">
        <v>29475</v>
      </c>
      <c r="C270" s="5">
        <v>0</v>
      </c>
    </row>
    <row r="271" spans="1:3" x14ac:dyDescent="0.2">
      <c r="A271" s="3" t="s">
        <v>317</v>
      </c>
      <c r="B271" s="4">
        <v>31272</v>
      </c>
      <c r="C271" s="5">
        <v>0</v>
      </c>
    </row>
    <row r="272" spans="1:3" x14ac:dyDescent="0.2">
      <c r="A272" s="3" t="s">
        <v>318</v>
      </c>
      <c r="B272" s="4">
        <v>31365</v>
      </c>
      <c r="C272" s="5">
        <v>0</v>
      </c>
    </row>
    <row r="273" spans="1:3" x14ac:dyDescent="0.2">
      <c r="A273" s="3" t="s">
        <v>319</v>
      </c>
      <c r="B273" s="4">
        <v>29728</v>
      </c>
      <c r="C273" s="5">
        <v>0</v>
      </c>
    </row>
    <row r="274" spans="1:3" x14ac:dyDescent="0.2">
      <c r="A274" s="3" t="s">
        <v>320</v>
      </c>
      <c r="B274" s="4">
        <v>31666</v>
      </c>
      <c r="C274" s="5">
        <v>0</v>
      </c>
    </row>
    <row r="275" spans="1:3" x14ac:dyDescent="0.2">
      <c r="A275" s="3" t="s">
        <v>321</v>
      </c>
      <c r="B275" s="4">
        <v>26919</v>
      </c>
      <c r="C275" s="5">
        <v>0</v>
      </c>
    </row>
    <row r="276" spans="1:3" x14ac:dyDescent="0.2">
      <c r="A276" s="3" t="s">
        <v>322</v>
      </c>
      <c r="B276" s="4">
        <v>32917</v>
      </c>
      <c r="C276" s="5">
        <v>0</v>
      </c>
    </row>
    <row r="277" spans="1:3" x14ac:dyDescent="0.2">
      <c r="A277" s="3" t="s">
        <v>323</v>
      </c>
      <c r="B277" s="4">
        <v>30044</v>
      </c>
      <c r="C277" s="5">
        <v>0</v>
      </c>
    </row>
    <row r="278" spans="1:3" x14ac:dyDescent="0.2">
      <c r="A278" s="3" t="s">
        <v>324</v>
      </c>
      <c r="B278" s="4">
        <v>28016</v>
      </c>
      <c r="C278" s="5">
        <v>0</v>
      </c>
    </row>
    <row r="279" spans="1:3" x14ac:dyDescent="0.2">
      <c r="A279" s="3" t="s">
        <v>325</v>
      </c>
      <c r="B279" s="4">
        <v>31378</v>
      </c>
      <c r="C279" s="5">
        <v>0</v>
      </c>
    </row>
    <row r="280" spans="1:3" x14ac:dyDescent="0.2">
      <c r="A280" s="3" t="s">
        <v>326</v>
      </c>
      <c r="B280" s="4">
        <v>32096</v>
      </c>
      <c r="C280" s="5">
        <v>0</v>
      </c>
    </row>
    <row r="281" spans="1:3" x14ac:dyDescent="0.2">
      <c r="A281" s="3" t="s">
        <v>327</v>
      </c>
      <c r="B281" s="4">
        <v>31222</v>
      </c>
      <c r="C281" s="5">
        <v>5267000</v>
      </c>
    </row>
    <row r="282" spans="1:3" x14ac:dyDescent="0.2">
      <c r="A282" s="3" t="s">
        <v>328</v>
      </c>
      <c r="B282" s="4">
        <v>33072</v>
      </c>
      <c r="C282" s="5">
        <v>0</v>
      </c>
    </row>
    <row r="283" spans="1:3" x14ac:dyDescent="0.2">
      <c r="A283" s="3" t="s">
        <v>329</v>
      </c>
      <c r="B283" s="4">
        <v>30622</v>
      </c>
      <c r="C283" s="5">
        <v>2592000</v>
      </c>
    </row>
    <row r="284" spans="1:3" x14ac:dyDescent="0.2">
      <c r="A284" s="3" t="s">
        <v>330</v>
      </c>
      <c r="B284" s="4">
        <v>28906</v>
      </c>
      <c r="C284" s="5">
        <v>2337000</v>
      </c>
    </row>
    <row r="285" spans="1:3" x14ac:dyDescent="0.2">
      <c r="A285" s="3" t="s">
        <v>331</v>
      </c>
      <c r="B285" s="4">
        <v>29623</v>
      </c>
      <c r="C285" s="5">
        <v>4912000</v>
      </c>
    </row>
    <row r="286" spans="1:3" x14ac:dyDescent="0.2">
      <c r="A286" s="3" t="s">
        <v>332</v>
      </c>
      <c r="B286" s="4">
        <v>33660</v>
      </c>
      <c r="C286" s="5">
        <v>0</v>
      </c>
    </row>
    <row r="287" spans="1:3" x14ac:dyDescent="0.2">
      <c r="A287" s="3" t="s">
        <v>333</v>
      </c>
      <c r="B287" s="4">
        <v>34107</v>
      </c>
      <c r="C287" s="5">
        <v>0</v>
      </c>
    </row>
    <row r="288" spans="1:3" x14ac:dyDescent="0.2">
      <c r="A288" s="3" t="s">
        <v>334</v>
      </c>
      <c r="B288" s="4">
        <v>27209</v>
      </c>
      <c r="C288" s="5">
        <v>0</v>
      </c>
    </row>
    <row r="289" spans="1:3" x14ac:dyDescent="0.2">
      <c r="A289" s="3" t="s">
        <v>335</v>
      </c>
      <c r="B289" s="4">
        <v>28919</v>
      </c>
      <c r="C289" s="5">
        <v>3509000</v>
      </c>
    </row>
    <row r="290" spans="1:3" x14ac:dyDescent="0.2">
      <c r="A290" s="3" t="s">
        <v>336</v>
      </c>
      <c r="B290" s="4">
        <v>28689</v>
      </c>
      <c r="C290" s="5">
        <v>0</v>
      </c>
    </row>
    <row r="291" spans="1:3" x14ac:dyDescent="0.2">
      <c r="A291" s="3" t="s">
        <v>337</v>
      </c>
      <c r="B291" s="4">
        <v>33066</v>
      </c>
      <c r="C291" s="5">
        <v>1473000</v>
      </c>
    </row>
    <row r="292" spans="1:3" x14ac:dyDescent="0.2">
      <c r="A292" s="3" t="s">
        <v>338</v>
      </c>
      <c r="B292" s="4">
        <v>27935</v>
      </c>
      <c r="C292" s="5">
        <v>2591000</v>
      </c>
    </row>
    <row r="293" spans="1:3" x14ac:dyDescent="0.2">
      <c r="A293" s="3" t="s">
        <v>339</v>
      </c>
      <c r="B293" s="4">
        <v>29268</v>
      </c>
      <c r="C293" s="5">
        <v>0</v>
      </c>
    </row>
    <row r="294" spans="1:3" x14ac:dyDescent="0.2">
      <c r="A294" s="3" t="s">
        <v>340</v>
      </c>
      <c r="B294" s="4">
        <v>29138</v>
      </c>
      <c r="C294" s="5">
        <v>0</v>
      </c>
    </row>
    <row r="295" spans="1:3" x14ac:dyDescent="0.2">
      <c r="A295" s="3" t="s">
        <v>341</v>
      </c>
      <c r="B295" s="4">
        <v>30439</v>
      </c>
      <c r="C295" s="5">
        <v>0</v>
      </c>
    </row>
    <row r="296" spans="1:3" x14ac:dyDescent="0.2">
      <c r="A296" s="3" t="s">
        <v>342</v>
      </c>
      <c r="B296" s="4">
        <v>27060</v>
      </c>
      <c r="C296" s="5">
        <v>0</v>
      </c>
    </row>
    <row r="297" spans="1:3" x14ac:dyDescent="0.2">
      <c r="A297" s="3" t="s">
        <v>343</v>
      </c>
      <c r="B297" s="4">
        <v>27854</v>
      </c>
      <c r="C297" s="5">
        <v>0</v>
      </c>
    </row>
    <row r="298" spans="1:3" x14ac:dyDescent="0.2">
      <c r="A298" s="3" t="s">
        <v>344</v>
      </c>
      <c r="B298" s="4">
        <v>28318</v>
      </c>
      <c r="C298" s="5">
        <v>0</v>
      </c>
    </row>
    <row r="299" spans="1:3" x14ac:dyDescent="0.2">
      <c r="A299" s="3" t="s">
        <v>344</v>
      </c>
      <c r="B299" s="4">
        <v>33389</v>
      </c>
      <c r="C299" s="5">
        <v>0</v>
      </c>
    </row>
    <row r="300" spans="1:3" x14ac:dyDescent="0.2">
      <c r="A300" s="3" t="s">
        <v>345</v>
      </c>
      <c r="B300" s="4">
        <v>33883</v>
      </c>
      <c r="C300" s="5">
        <v>0</v>
      </c>
    </row>
    <row r="301" spans="1:3" x14ac:dyDescent="0.2">
      <c r="A301" s="3" t="s">
        <v>346</v>
      </c>
      <c r="B301" s="4">
        <v>29518</v>
      </c>
      <c r="C301" s="5">
        <v>0</v>
      </c>
    </row>
    <row r="302" spans="1:3" x14ac:dyDescent="0.2">
      <c r="A302" s="3" t="s">
        <v>347</v>
      </c>
      <c r="B302" s="4">
        <v>31271</v>
      </c>
      <c r="C302" s="5">
        <v>0</v>
      </c>
    </row>
    <row r="303" spans="1:3" x14ac:dyDescent="0.2">
      <c r="A303" s="3" t="s">
        <v>348</v>
      </c>
      <c r="B303" s="4">
        <v>33531</v>
      </c>
      <c r="C303" s="5">
        <v>0</v>
      </c>
    </row>
    <row r="304" spans="1:3" x14ac:dyDescent="0.2">
      <c r="A304" s="3" t="s">
        <v>349</v>
      </c>
      <c r="B304" s="4">
        <v>25745</v>
      </c>
      <c r="C304" s="5">
        <v>0</v>
      </c>
    </row>
    <row r="305" spans="1:3" x14ac:dyDescent="0.2">
      <c r="A305" s="3" t="s">
        <v>350</v>
      </c>
      <c r="B305" s="4">
        <v>32166</v>
      </c>
      <c r="C305" s="5">
        <v>842000</v>
      </c>
    </row>
    <row r="306" spans="1:3" x14ac:dyDescent="0.2">
      <c r="A306" s="3" t="s">
        <v>351</v>
      </c>
      <c r="B306" s="4">
        <v>30036</v>
      </c>
      <c r="C306" s="5">
        <v>0</v>
      </c>
    </row>
    <row r="307" spans="1:3" x14ac:dyDescent="0.2">
      <c r="A307" s="3" t="s">
        <v>352</v>
      </c>
      <c r="B307" s="4">
        <v>33919</v>
      </c>
      <c r="C307" s="5">
        <v>0</v>
      </c>
    </row>
    <row r="308" spans="1:3" x14ac:dyDescent="0.2">
      <c r="A308" s="3" t="s">
        <v>353</v>
      </c>
      <c r="B308" s="4">
        <v>33367</v>
      </c>
      <c r="C308" s="5">
        <v>5039000</v>
      </c>
    </row>
    <row r="309" spans="1:3" x14ac:dyDescent="0.2">
      <c r="A309" s="3" t="s">
        <v>354</v>
      </c>
      <c r="B309" s="4">
        <v>30327</v>
      </c>
      <c r="C309" s="5">
        <v>0</v>
      </c>
    </row>
    <row r="310" spans="1:3" x14ac:dyDescent="0.2">
      <c r="A310" s="3" t="s">
        <v>355</v>
      </c>
      <c r="B310" s="4">
        <v>32483</v>
      </c>
      <c r="C310" s="5">
        <v>3968000</v>
      </c>
    </row>
    <row r="311" spans="1:3" x14ac:dyDescent="0.2">
      <c r="A311" s="3" t="s">
        <v>356</v>
      </c>
      <c r="B311" s="4">
        <v>31111</v>
      </c>
      <c r="C311" s="5">
        <v>4591000</v>
      </c>
    </row>
    <row r="312" spans="1:3" x14ac:dyDescent="0.2">
      <c r="A312" s="3" t="s">
        <v>357</v>
      </c>
      <c r="B312" s="4">
        <v>28045</v>
      </c>
      <c r="C312" s="5">
        <v>5173000</v>
      </c>
    </row>
    <row r="313" spans="1:3" x14ac:dyDescent="0.2">
      <c r="A313" s="3" t="s">
        <v>358</v>
      </c>
      <c r="B313" s="4">
        <v>31628</v>
      </c>
      <c r="C313" s="5">
        <v>0</v>
      </c>
    </row>
    <row r="314" spans="1:3" x14ac:dyDescent="0.2">
      <c r="A314" s="3" t="s">
        <v>359</v>
      </c>
      <c r="B314" s="4">
        <v>34787</v>
      </c>
      <c r="C314" s="5">
        <v>0</v>
      </c>
    </row>
    <row r="315" spans="1:3" x14ac:dyDescent="0.2">
      <c r="A315" s="3" t="s">
        <v>360</v>
      </c>
      <c r="B315" s="4">
        <v>27959</v>
      </c>
      <c r="C315" s="5">
        <v>0</v>
      </c>
    </row>
    <row r="316" spans="1:3" x14ac:dyDescent="0.2">
      <c r="A316" s="3" t="s">
        <v>361</v>
      </c>
      <c r="B316" s="4">
        <v>31905</v>
      </c>
      <c r="C316" s="5">
        <v>3461000</v>
      </c>
    </row>
    <row r="317" spans="1:3" x14ac:dyDescent="0.2">
      <c r="A317" s="3" t="s">
        <v>362</v>
      </c>
      <c r="B317" s="4">
        <v>29256</v>
      </c>
      <c r="C317" s="5">
        <v>0</v>
      </c>
    </row>
    <row r="318" spans="1:3" x14ac:dyDescent="0.2">
      <c r="A318" s="3" t="s">
        <v>363</v>
      </c>
      <c r="B318" s="4">
        <v>32616</v>
      </c>
      <c r="C318" s="5">
        <v>0</v>
      </c>
    </row>
    <row r="319" spans="1:3" x14ac:dyDescent="0.2">
      <c r="A319" s="3" t="s">
        <v>364</v>
      </c>
      <c r="B319" s="4">
        <v>30642</v>
      </c>
      <c r="C319" s="5">
        <v>0</v>
      </c>
    </row>
    <row r="320" spans="1:3" x14ac:dyDescent="0.2">
      <c r="A320" s="3" t="s">
        <v>365</v>
      </c>
      <c r="B320" s="4">
        <v>33377</v>
      </c>
      <c r="C320" s="5">
        <v>0</v>
      </c>
    </row>
    <row r="321" spans="1:3" x14ac:dyDescent="0.2">
      <c r="A321" s="3" t="s">
        <v>366</v>
      </c>
      <c r="B321" s="4">
        <v>26264</v>
      </c>
      <c r="C321" s="5">
        <v>0</v>
      </c>
    </row>
    <row r="322" spans="1:3" x14ac:dyDescent="0.2">
      <c r="A322" s="3" t="s">
        <v>367</v>
      </c>
      <c r="B322" s="4">
        <v>32973</v>
      </c>
      <c r="C322" s="5">
        <v>0</v>
      </c>
    </row>
    <row r="323" spans="1:3" x14ac:dyDescent="0.2">
      <c r="A323" s="3" t="s">
        <v>368</v>
      </c>
      <c r="B323" s="4">
        <v>26599</v>
      </c>
      <c r="C323" s="5">
        <v>0</v>
      </c>
    </row>
    <row r="324" spans="1:3" x14ac:dyDescent="0.2">
      <c r="A324" s="3" t="s">
        <v>369</v>
      </c>
      <c r="B324" s="4">
        <v>27699</v>
      </c>
      <c r="C324" s="5">
        <v>0</v>
      </c>
    </row>
    <row r="325" spans="1:3" x14ac:dyDescent="0.2">
      <c r="A325" s="3" t="s">
        <v>370</v>
      </c>
      <c r="B325" s="4">
        <v>27769</v>
      </c>
      <c r="C325" s="5">
        <v>0</v>
      </c>
    </row>
    <row r="326" spans="1:3" x14ac:dyDescent="0.2">
      <c r="A326" s="3" t="s">
        <v>371</v>
      </c>
      <c r="B326" s="4">
        <v>29991</v>
      </c>
      <c r="C326" s="5">
        <v>0</v>
      </c>
    </row>
    <row r="327" spans="1:3" x14ac:dyDescent="0.2">
      <c r="A327" s="3" t="s">
        <v>372</v>
      </c>
      <c r="B327" s="4">
        <v>30127</v>
      </c>
      <c r="C327" s="5">
        <v>0</v>
      </c>
    </row>
    <row r="328" spans="1:3" x14ac:dyDescent="0.2">
      <c r="A328" s="3" t="s">
        <v>373</v>
      </c>
      <c r="B328" s="4">
        <v>29138</v>
      </c>
      <c r="C328" s="5">
        <v>0</v>
      </c>
    </row>
    <row r="329" spans="1:3" x14ac:dyDescent="0.2">
      <c r="A329" s="3" t="s">
        <v>374</v>
      </c>
      <c r="B329" s="4">
        <v>28664</v>
      </c>
      <c r="C329" s="5">
        <v>0</v>
      </c>
    </row>
    <row r="330" spans="1:3" x14ac:dyDescent="0.2">
      <c r="A330" s="3" t="s">
        <v>375</v>
      </c>
      <c r="B330" s="4">
        <v>32543</v>
      </c>
      <c r="C330" s="5">
        <v>0</v>
      </c>
    </row>
    <row r="331" spans="1:3" x14ac:dyDescent="0.2">
      <c r="A331" s="3" t="s">
        <v>376</v>
      </c>
      <c r="B331" s="4">
        <v>35039</v>
      </c>
      <c r="C331" s="5">
        <v>0</v>
      </c>
    </row>
    <row r="332" spans="1:3" x14ac:dyDescent="0.2">
      <c r="A332" s="3" t="s">
        <v>377</v>
      </c>
      <c r="B332" s="4">
        <v>27277</v>
      </c>
      <c r="C332" s="5">
        <v>510000</v>
      </c>
    </row>
    <row r="333" spans="1:3" x14ac:dyDescent="0.2">
      <c r="A333" s="3" t="s">
        <v>378</v>
      </c>
      <c r="B333" s="4">
        <v>34821</v>
      </c>
      <c r="C333" s="5">
        <v>0</v>
      </c>
    </row>
    <row r="334" spans="1:3" x14ac:dyDescent="0.2">
      <c r="A334" s="3" t="s">
        <v>379</v>
      </c>
      <c r="B334" s="4">
        <v>29404</v>
      </c>
      <c r="C334" s="5">
        <v>0</v>
      </c>
    </row>
    <row r="335" spans="1:3" x14ac:dyDescent="0.2">
      <c r="A335" s="3" t="s">
        <v>380</v>
      </c>
      <c r="B335" s="4">
        <v>29860</v>
      </c>
      <c r="C335" s="5">
        <v>2034000</v>
      </c>
    </row>
    <row r="336" spans="1:3" x14ac:dyDescent="0.2">
      <c r="A336" s="3" t="s">
        <v>381</v>
      </c>
      <c r="B336" s="4">
        <v>27184</v>
      </c>
      <c r="C336" s="5">
        <v>0</v>
      </c>
    </row>
    <row r="337" spans="1:3" x14ac:dyDescent="0.2">
      <c r="A337" s="3" t="s">
        <v>382</v>
      </c>
      <c r="B337" s="4">
        <v>34575</v>
      </c>
      <c r="C337" s="5">
        <v>0</v>
      </c>
    </row>
    <row r="338" spans="1:3" x14ac:dyDescent="0.2">
      <c r="A338" s="3" t="s">
        <v>383</v>
      </c>
      <c r="B338" s="4">
        <v>30947</v>
      </c>
      <c r="C338" s="5">
        <v>0</v>
      </c>
    </row>
    <row r="339" spans="1:3" x14ac:dyDescent="0.2">
      <c r="A339" s="3" t="s">
        <v>384</v>
      </c>
      <c r="B339" s="4">
        <v>30913</v>
      </c>
      <c r="C339" s="5">
        <v>0</v>
      </c>
    </row>
    <row r="340" spans="1:3" x14ac:dyDescent="0.2">
      <c r="A340" s="3" t="s">
        <v>385</v>
      </c>
      <c r="B340" s="4">
        <v>30466</v>
      </c>
      <c r="C340" s="5">
        <v>0</v>
      </c>
    </row>
    <row r="341" spans="1:3" x14ac:dyDescent="0.2">
      <c r="A341" s="3" t="s">
        <v>386</v>
      </c>
      <c r="B341" s="4">
        <v>29950</v>
      </c>
      <c r="C341" s="5">
        <v>0</v>
      </c>
    </row>
    <row r="342" spans="1:3" x14ac:dyDescent="0.2">
      <c r="A342" s="3" t="s">
        <v>387</v>
      </c>
      <c r="B342" s="4">
        <v>34874</v>
      </c>
      <c r="C342" s="5">
        <v>0</v>
      </c>
    </row>
    <row r="343" spans="1:3" x14ac:dyDescent="0.2">
      <c r="A343" s="3" t="s">
        <v>388</v>
      </c>
      <c r="B343" s="4">
        <v>28192</v>
      </c>
      <c r="C343" s="5">
        <v>0</v>
      </c>
    </row>
    <row r="344" spans="1:3" x14ac:dyDescent="0.2">
      <c r="A344" s="3" t="s">
        <v>389</v>
      </c>
      <c r="B344" s="4">
        <v>30255</v>
      </c>
      <c r="C344" s="5">
        <v>0</v>
      </c>
    </row>
    <row r="345" spans="1:3" x14ac:dyDescent="0.2">
      <c r="A345" s="3" t="s">
        <v>390</v>
      </c>
      <c r="B345" s="4">
        <v>31046</v>
      </c>
      <c r="C345" s="5">
        <v>0</v>
      </c>
    </row>
    <row r="346" spans="1:3" x14ac:dyDescent="0.2">
      <c r="A346" s="3" t="s">
        <v>391</v>
      </c>
      <c r="B346" s="4">
        <v>29517</v>
      </c>
      <c r="C346" s="5">
        <v>0</v>
      </c>
    </row>
    <row r="347" spans="1:3" x14ac:dyDescent="0.2">
      <c r="A347" s="3" t="s">
        <v>392</v>
      </c>
      <c r="B347" s="4">
        <v>27908</v>
      </c>
      <c r="C347" s="5">
        <v>0</v>
      </c>
    </row>
    <row r="348" spans="1:3" x14ac:dyDescent="0.2">
      <c r="A348" s="3" t="s">
        <v>393</v>
      </c>
      <c r="B348" s="4">
        <v>28869</v>
      </c>
      <c r="C348" s="5">
        <v>1272000</v>
      </c>
    </row>
    <row r="349" spans="1:3" x14ac:dyDescent="0.2">
      <c r="A349" s="3" t="s">
        <v>394</v>
      </c>
      <c r="B349" s="4">
        <v>32583</v>
      </c>
      <c r="C349" s="5">
        <v>0</v>
      </c>
    </row>
    <row r="350" spans="1:3" x14ac:dyDescent="0.2">
      <c r="A350" s="3" t="s">
        <v>395</v>
      </c>
      <c r="B350" s="4">
        <v>31144</v>
      </c>
      <c r="C350" s="5">
        <v>0</v>
      </c>
    </row>
    <row r="351" spans="1:3" x14ac:dyDescent="0.2">
      <c r="A351" s="3" t="s">
        <v>396</v>
      </c>
      <c r="B351" s="4">
        <v>33449</v>
      </c>
      <c r="C351" s="5">
        <v>0</v>
      </c>
    </row>
    <row r="352" spans="1:3" x14ac:dyDescent="0.2">
      <c r="A352" s="3" t="s">
        <v>397</v>
      </c>
      <c r="B352" s="4">
        <v>25781</v>
      </c>
      <c r="C352" s="5">
        <v>0</v>
      </c>
    </row>
    <row r="353" spans="1:3" x14ac:dyDescent="0.2">
      <c r="A353" s="3" t="s">
        <v>398</v>
      </c>
      <c r="B353" s="4">
        <v>27335</v>
      </c>
      <c r="C353" s="5">
        <v>0</v>
      </c>
    </row>
    <row r="354" spans="1:3" x14ac:dyDescent="0.2">
      <c r="A354" s="3" t="s">
        <v>399</v>
      </c>
      <c r="B354" s="4">
        <v>31816</v>
      </c>
      <c r="C354" s="5">
        <v>4229000</v>
      </c>
    </row>
    <row r="355" spans="1:3" x14ac:dyDescent="0.2">
      <c r="A355" s="3" t="s">
        <v>400</v>
      </c>
      <c r="B355" s="4">
        <v>32779</v>
      </c>
      <c r="C355" s="5">
        <v>3670000</v>
      </c>
    </row>
    <row r="356" spans="1:3" x14ac:dyDescent="0.2">
      <c r="A356" s="3" t="s">
        <v>401</v>
      </c>
      <c r="B356" s="4">
        <v>29839</v>
      </c>
      <c r="C356" s="5">
        <v>0</v>
      </c>
    </row>
    <row r="357" spans="1:3" x14ac:dyDescent="0.2">
      <c r="A357" s="3" t="s">
        <v>402</v>
      </c>
      <c r="B357" s="4">
        <v>33234</v>
      </c>
      <c r="C357" s="5">
        <v>0</v>
      </c>
    </row>
    <row r="358" spans="1:3" x14ac:dyDescent="0.2">
      <c r="A358" s="3" t="s">
        <v>403</v>
      </c>
      <c r="B358" s="4">
        <v>32718</v>
      </c>
      <c r="C358" s="5">
        <v>0</v>
      </c>
    </row>
    <row r="359" spans="1:3" x14ac:dyDescent="0.2">
      <c r="A359" s="3" t="s">
        <v>404</v>
      </c>
      <c r="B359" s="4">
        <v>27266</v>
      </c>
      <c r="C359" s="5">
        <v>0</v>
      </c>
    </row>
    <row r="360" spans="1:3" x14ac:dyDescent="0.2">
      <c r="A360" s="3" t="s">
        <v>405</v>
      </c>
      <c r="B360" s="4">
        <v>28793</v>
      </c>
      <c r="C360" s="5">
        <v>0</v>
      </c>
    </row>
    <row r="361" spans="1:3" x14ac:dyDescent="0.2">
      <c r="A361" s="3" t="s">
        <v>406</v>
      </c>
      <c r="B361" s="4">
        <v>26821</v>
      </c>
      <c r="C361" s="5">
        <v>0</v>
      </c>
    </row>
    <row r="362" spans="1:3" x14ac:dyDescent="0.2">
      <c r="A362" s="3" t="s">
        <v>407</v>
      </c>
      <c r="B362" s="4">
        <v>33870</v>
      </c>
      <c r="C362" s="5">
        <v>0</v>
      </c>
    </row>
    <row r="363" spans="1:3" x14ac:dyDescent="0.2">
      <c r="A363" s="3" t="s">
        <v>408</v>
      </c>
      <c r="B363" s="4">
        <v>31961</v>
      </c>
      <c r="C363" s="5">
        <v>0</v>
      </c>
    </row>
    <row r="364" spans="1:3" x14ac:dyDescent="0.2">
      <c r="A364" s="3" t="s">
        <v>409</v>
      </c>
      <c r="B364" s="4">
        <v>28409</v>
      </c>
      <c r="C364" s="5">
        <v>0</v>
      </c>
    </row>
    <row r="365" spans="1:3" x14ac:dyDescent="0.2">
      <c r="A365" s="3" t="s">
        <v>410</v>
      </c>
      <c r="B365" s="4">
        <v>26931</v>
      </c>
      <c r="C365" s="5">
        <v>0</v>
      </c>
    </row>
    <row r="366" spans="1:3" x14ac:dyDescent="0.2">
      <c r="A366" s="3" t="s">
        <v>411</v>
      </c>
      <c r="B366" s="4">
        <v>32662</v>
      </c>
      <c r="C366" s="5">
        <v>0</v>
      </c>
    </row>
    <row r="367" spans="1:3" x14ac:dyDescent="0.2">
      <c r="A367" s="3" t="s">
        <v>412</v>
      </c>
      <c r="B367" s="4">
        <v>26950</v>
      </c>
      <c r="C367" s="5">
        <v>0</v>
      </c>
    </row>
    <row r="368" spans="1:3" x14ac:dyDescent="0.2">
      <c r="A368" s="3" t="s">
        <v>413</v>
      </c>
      <c r="B368" s="4">
        <v>34289</v>
      </c>
      <c r="C368" s="5">
        <v>0</v>
      </c>
    </row>
    <row r="369" spans="1:3" x14ac:dyDescent="0.2">
      <c r="A369" s="3" t="s">
        <v>414</v>
      </c>
      <c r="B369" s="4">
        <v>26518</v>
      </c>
      <c r="C369" s="5">
        <v>0</v>
      </c>
    </row>
    <row r="370" spans="1:3" x14ac:dyDescent="0.2">
      <c r="A370" s="3" t="s">
        <v>415</v>
      </c>
      <c r="B370" s="4">
        <v>30852</v>
      </c>
      <c r="C370" s="5">
        <v>0</v>
      </c>
    </row>
    <row r="371" spans="1:3" x14ac:dyDescent="0.2">
      <c r="A371" s="3" t="s">
        <v>416</v>
      </c>
      <c r="B371" s="4">
        <v>30087</v>
      </c>
      <c r="C371" s="5">
        <v>0</v>
      </c>
    </row>
    <row r="372" spans="1:3" x14ac:dyDescent="0.2">
      <c r="A372" s="3" t="s">
        <v>417</v>
      </c>
      <c r="B372" s="4">
        <v>33424</v>
      </c>
      <c r="C372" s="5">
        <v>0</v>
      </c>
    </row>
    <row r="373" spans="1:3" x14ac:dyDescent="0.2">
      <c r="A373" s="3" t="s">
        <v>418</v>
      </c>
      <c r="B373" s="4">
        <v>34409</v>
      </c>
      <c r="C373" s="5">
        <v>3105000</v>
      </c>
    </row>
    <row r="374" spans="1:3" x14ac:dyDescent="0.2">
      <c r="A374" s="3" t="s">
        <v>419</v>
      </c>
      <c r="B374" s="4">
        <v>29369</v>
      </c>
      <c r="C374" s="5">
        <v>0</v>
      </c>
    </row>
    <row r="375" spans="1:3" x14ac:dyDescent="0.2">
      <c r="A375" s="3" t="s">
        <v>420</v>
      </c>
      <c r="B375" s="4">
        <v>29190</v>
      </c>
      <c r="C375" s="5">
        <v>4270000</v>
      </c>
    </row>
    <row r="376" spans="1:3" x14ac:dyDescent="0.2">
      <c r="A376" s="3" t="s">
        <v>421</v>
      </c>
      <c r="B376" s="4">
        <v>28950</v>
      </c>
      <c r="C376" s="5">
        <v>0</v>
      </c>
    </row>
    <row r="377" spans="1:3" x14ac:dyDescent="0.2">
      <c r="A377" s="3" t="s">
        <v>422</v>
      </c>
      <c r="B377" s="4">
        <v>27894</v>
      </c>
      <c r="C377" s="5">
        <v>0</v>
      </c>
    </row>
    <row r="378" spans="1:3" x14ac:dyDescent="0.2">
      <c r="A378" s="3" t="s">
        <v>423</v>
      </c>
      <c r="B378" s="4">
        <v>32513</v>
      </c>
      <c r="C378" s="5">
        <v>0</v>
      </c>
    </row>
    <row r="379" spans="1:3" x14ac:dyDescent="0.2">
      <c r="A379" s="3" t="s">
        <v>424</v>
      </c>
      <c r="B379" s="4">
        <v>32507</v>
      </c>
      <c r="C379" s="5">
        <v>0</v>
      </c>
    </row>
    <row r="380" spans="1:3" x14ac:dyDescent="0.2">
      <c r="A380" s="3" t="s">
        <v>425</v>
      </c>
      <c r="B380" s="4">
        <v>29741</v>
      </c>
      <c r="C380" s="5">
        <v>0</v>
      </c>
    </row>
    <row r="381" spans="1:3" x14ac:dyDescent="0.2">
      <c r="A381" s="3" t="s">
        <v>426</v>
      </c>
      <c r="B381" s="4">
        <v>33930</v>
      </c>
      <c r="C381" s="5">
        <v>0</v>
      </c>
    </row>
    <row r="382" spans="1:3" x14ac:dyDescent="0.2">
      <c r="A382" s="3" t="s">
        <v>427</v>
      </c>
      <c r="B382" s="4">
        <v>32020</v>
      </c>
      <c r="C382" s="5">
        <v>2458000</v>
      </c>
    </row>
    <row r="383" spans="1:3" x14ac:dyDescent="0.2">
      <c r="A383" s="3" t="s">
        <v>428</v>
      </c>
      <c r="B383" s="4">
        <v>32545</v>
      </c>
      <c r="C383" s="5">
        <v>0</v>
      </c>
    </row>
    <row r="384" spans="1:3" x14ac:dyDescent="0.2">
      <c r="A384" s="3" t="s">
        <v>429</v>
      </c>
      <c r="B384" s="4">
        <v>29402</v>
      </c>
      <c r="C384" s="5">
        <v>0</v>
      </c>
    </row>
    <row r="385" spans="1:3" x14ac:dyDescent="0.2">
      <c r="A385" s="3" t="s">
        <v>430</v>
      </c>
      <c r="B385" s="4">
        <v>27160</v>
      </c>
      <c r="C385" s="5">
        <v>0</v>
      </c>
    </row>
    <row r="386" spans="1:3" x14ac:dyDescent="0.2">
      <c r="A386" s="3" t="s">
        <v>431</v>
      </c>
      <c r="B386" s="4">
        <v>28241</v>
      </c>
      <c r="C386" s="5">
        <v>0</v>
      </c>
    </row>
    <row r="387" spans="1:3" x14ac:dyDescent="0.2">
      <c r="A387" s="3" t="s">
        <v>432</v>
      </c>
      <c r="B387" s="4">
        <v>34819</v>
      </c>
      <c r="C387" s="5">
        <v>0</v>
      </c>
    </row>
    <row r="388" spans="1:3" x14ac:dyDescent="0.2">
      <c r="A388" s="3" t="s">
        <v>433</v>
      </c>
      <c r="B388" s="4">
        <v>34515</v>
      </c>
      <c r="C388" s="5">
        <v>4728000</v>
      </c>
    </row>
    <row r="389" spans="1:3" x14ac:dyDescent="0.2">
      <c r="A389" s="3" t="s">
        <v>434</v>
      </c>
      <c r="B389" s="4">
        <v>32273</v>
      </c>
      <c r="C389" s="5">
        <v>0</v>
      </c>
    </row>
    <row r="390" spans="1:3" x14ac:dyDescent="0.2">
      <c r="A390" s="3" t="s">
        <v>435</v>
      </c>
      <c r="B390" s="4">
        <v>34800</v>
      </c>
      <c r="C390" s="5">
        <v>0</v>
      </c>
    </row>
    <row r="391" spans="1:3" x14ac:dyDescent="0.2">
      <c r="A391" s="3" t="s">
        <v>436</v>
      </c>
      <c r="B391" s="4">
        <v>29107</v>
      </c>
      <c r="C391" s="5">
        <v>624000</v>
      </c>
    </row>
    <row r="392" spans="1:3" x14ac:dyDescent="0.2">
      <c r="A392" s="3" t="s">
        <v>437</v>
      </c>
      <c r="B392" s="4">
        <v>31215</v>
      </c>
      <c r="C392" s="5">
        <v>0</v>
      </c>
    </row>
    <row r="393" spans="1:3" x14ac:dyDescent="0.2">
      <c r="A393" s="3" t="s">
        <v>438</v>
      </c>
      <c r="B393" s="4">
        <v>34484</v>
      </c>
      <c r="C393" s="5">
        <v>0</v>
      </c>
    </row>
    <row r="394" spans="1:3" x14ac:dyDescent="0.2">
      <c r="A394" s="3" t="s">
        <v>439</v>
      </c>
      <c r="B394" s="4">
        <v>30120</v>
      </c>
      <c r="C394" s="5">
        <v>0</v>
      </c>
    </row>
    <row r="395" spans="1:3" x14ac:dyDescent="0.2">
      <c r="A395" s="3" t="s">
        <v>440</v>
      </c>
      <c r="B395" s="4">
        <v>28859</v>
      </c>
      <c r="C395" s="5">
        <v>0</v>
      </c>
    </row>
    <row r="396" spans="1:3" x14ac:dyDescent="0.2">
      <c r="A396" s="3" t="s">
        <v>441</v>
      </c>
      <c r="B396" s="4">
        <v>28118</v>
      </c>
      <c r="C396" s="5">
        <v>0</v>
      </c>
    </row>
    <row r="397" spans="1:3" x14ac:dyDescent="0.2">
      <c r="A397" s="3" t="s">
        <v>442</v>
      </c>
      <c r="B397" s="4">
        <v>27501</v>
      </c>
      <c r="C397" s="5">
        <v>0</v>
      </c>
    </row>
    <row r="398" spans="1:3" x14ac:dyDescent="0.2">
      <c r="A398" s="3" t="s">
        <v>443</v>
      </c>
      <c r="B398" s="4">
        <v>28646</v>
      </c>
      <c r="C398" s="5">
        <v>0</v>
      </c>
    </row>
    <row r="399" spans="1:3" x14ac:dyDescent="0.2">
      <c r="A399" s="3" t="s">
        <v>444</v>
      </c>
      <c r="B399" s="4">
        <v>31057</v>
      </c>
      <c r="C399" s="5">
        <v>0</v>
      </c>
    </row>
    <row r="400" spans="1:3" x14ac:dyDescent="0.2">
      <c r="A400" s="3" t="s">
        <v>445</v>
      </c>
      <c r="B400" s="4">
        <v>30672</v>
      </c>
      <c r="C400" s="5">
        <v>0</v>
      </c>
    </row>
    <row r="401" spans="1:3" x14ac:dyDescent="0.2">
      <c r="A401" s="3" t="s">
        <v>446</v>
      </c>
      <c r="B401" s="4">
        <v>27175</v>
      </c>
      <c r="C401" s="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1E959-F402-408F-B9FF-351180C89BBD}">
  <dimension ref="A1:F129"/>
  <sheetViews>
    <sheetView workbookViewId="0">
      <selection activeCell="I17" sqref="I17"/>
    </sheetView>
  </sheetViews>
  <sheetFormatPr defaultRowHeight="12" x14ac:dyDescent="0.2"/>
  <cols>
    <col min="1" max="1" width="18.33203125" bestFit="1" customWidth="1"/>
    <col min="2" max="3" width="10.83203125" customWidth="1"/>
  </cols>
  <sheetData>
    <row r="1" spans="1:6" ht="24" x14ac:dyDescent="0.2">
      <c r="A1" s="8" t="s">
        <v>451</v>
      </c>
      <c r="B1" s="9" t="s">
        <v>580</v>
      </c>
      <c r="C1" s="9" t="s">
        <v>581</v>
      </c>
    </row>
    <row r="2" spans="1:6" x14ac:dyDescent="0.2">
      <c r="A2" t="s">
        <v>453</v>
      </c>
      <c r="B2" s="7">
        <v>1.88</v>
      </c>
    </row>
    <row r="3" spans="1:6" x14ac:dyDescent="0.2">
      <c r="A3" t="s">
        <v>454</v>
      </c>
      <c r="B3" s="7">
        <v>1.73</v>
      </c>
    </row>
    <row r="4" spans="1:6" x14ac:dyDescent="0.2">
      <c r="A4" t="s">
        <v>455</v>
      </c>
      <c r="B4" s="7">
        <v>1.84</v>
      </c>
      <c r="F4" s="2" t="s">
        <v>582</v>
      </c>
    </row>
    <row r="5" spans="1:6" x14ac:dyDescent="0.2">
      <c r="A5" t="s">
        <v>452</v>
      </c>
      <c r="B5" s="7">
        <v>1.86</v>
      </c>
      <c r="F5" s="2" t="s">
        <v>583</v>
      </c>
    </row>
    <row r="6" spans="1:6" x14ac:dyDescent="0.2">
      <c r="A6" t="s">
        <v>456</v>
      </c>
      <c r="B6" s="7">
        <v>1.73</v>
      </c>
      <c r="F6" s="2" t="s">
        <v>584</v>
      </c>
    </row>
    <row r="7" spans="1:6" x14ac:dyDescent="0.2">
      <c r="A7" t="s">
        <v>457</v>
      </c>
      <c r="B7" s="7">
        <v>1.84</v>
      </c>
    </row>
    <row r="8" spans="1:6" x14ac:dyDescent="0.2">
      <c r="A8" t="s">
        <v>458</v>
      </c>
      <c r="B8" s="7">
        <v>1.63</v>
      </c>
    </row>
    <row r="9" spans="1:6" x14ac:dyDescent="0.2">
      <c r="A9" t="s">
        <v>459</v>
      </c>
      <c r="B9" s="7">
        <v>1.69</v>
      </c>
    </row>
    <row r="10" spans="1:6" x14ac:dyDescent="0.2">
      <c r="A10" t="s">
        <v>460</v>
      </c>
      <c r="B10" s="7">
        <v>1.71</v>
      </c>
      <c r="F10" s="2" t="s">
        <v>587</v>
      </c>
    </row>
    <row r="11" spans="1:6" x14ac:dyDescent="0.2">
      <c r="A11" t="s">
        <v>461</v>
      </c>
      <c r="B11" s="7">
        <v>1.78</v>
      </c>
      <c r="F11" s="2" t="s">
        <v>585</v>
      </c>
    </row>
    <row r="12" spans="1:6" x14ac:dyDescent="0.2">
      <c r="A12" t="s">
        <v>463</v>
      </c>
      <c r="B12" s="7">
        <v>1.69</v>
      </c>
      <c r="F12" s="2" t="s">
        <v>586</v>
      </c>
    </row>
    <row r="13" spans="1:6" x14ac:dyDescent="0.2">
      <c r="A13" t="s">
        <v>464</v>
      </c>
      <c r="B13" s="7">
        <v>1.71</v>
      </c>
    </row>
    <row r="14" spans="1:6" x14ac:dyDescent="0.2">
      <c r="A14" t="s">
        <v>462</v>
      </c>
      <c r="B14" s="7">
        <v>1.73</v>
      </c>
    </row>
    <row r="15" spans="1:6" x14ac:dyDescent="0.2">
      <c r="A15" t="s">
        <v>465</v>
      </c>
      <c r="B15" s="7">
        <v>1.72</v>
      </c>
    </row>
    <row r="16" spans="1:6" x14ac:dyDescent="0.2">
      <c r="A16" t="s">
        <v>466</v>
      </c>
      <c r="B16" s="7">
        <v>1.77</v>
      </c>
    </row>
    <row r="17" spans="1:2" x14ac:dyDescent="0.2">
      <c r="A17" t="s">
        <v>467</v>
      </c>
      <c r="B17" s="7">
        <v>1.78</v>
      </c>
    </row>
    <row r="18" spans="1:2" x14ac:dyDescent="0.2">
      <c r="A18" t="s">
        <v>468</v>
      </c>
      <c r="B18" s="7">
        <v>1.68</v>
      </c>
    </row>
    <row r="19" spans="1:2" x14ac:dyDescent="0.2">
      <c r="A19" t="s">
        <v>469</v>
      </c>
      <c r="B19" s="7">
        <v>1.91</v>
      </c>
    </row>
    <row r="20" spans="1:2" x14ac:dyDescent="0.2">
      <c r="A20" t="s">
        <v>470</v>
      </c>
      <c r="B20" s="7">
        <v>1.82</v>
      </c>
    </row>
    <row r="21" spans="1:2" x14ac:dyDescent="0.2">
      <c r="A21" t="s">
        <v>471</v>
      </c>
      <c r="B21" s="7">
        <v>1.94</v>
      </c>
    </row>
    <row r="22" spans="1:2" x14ac:dyDescent="0.2">
      <c r="A22" t="s">
        <v>472</v>
      </c>
      <c r="B22" s="7">
        <v>1.69</v>
      </c>
    </row>
    <row r="23" spans="1:2" x14ac:dyDescent="0.2">
      <c r="A23" t="s">
        <v>473</v>
      </c>
      <c r="B23" s="7">
        <v>1.76</v>
      </c>
    </row>
    <row r="24" spans="1:2" x14ac:dyDescent="0.2">
      <c r="A24" t="s">
        <v>474</v>
      </c>
      <c r="B24" s="7">
        <v>1.64</v>
      </c>
    </row>
    <row r="25" spans="1:2" x14ac:dyDescent="0.2">
      <c r="A25" t="s">
        <v>475</v>
      </c>
      <c r="B25" s="7">
        <v>1.78</v>
      </c>
    </row>
    <row r="26" spans="1:2" x14ac:dyDescent="0.2">
      <c r="A26" t="s">
        <v>476</v>
      </c>
      <c r="B26" s="7">
        <v>1.94</v>
      </c>
    </row>
    <row r="27" spans="1:2" x14ac:dyDescent="0.2">
      <c r="A27" t="s">
        <v>477</v>
      </c>
      <c r="B27" s="7">
        <v>1.64</v>
      </c>
    </row>
    <row r="28" spans="1:2" x14ac:dyDescent="0.2">
      <c r="A28" t="s">
        <v>478</v>
      </c>
      <c r="B28" s="7">
        <v>1.85</v>
      </c>
    </row>
    <row r="29" spans="1:2" x14ac:dyDescent="0.2">
      <c r="A29" t="s">
        <v>479</v>
      </c>
      <c r="B29" s="7">
        <v>1.75</v>
      </c>
    </row>
    <row r="30" spans="1:2" x14ac:dyDescent="0.2">
      <c r="A30" t="s">
        <v>480</v>
      </c>
      <c r="B30" s="7">
        <v>1.73</v>
      </c>
    </row>
    <row r="31" spans="1:2" x14ac:dyDescent="0.2">
      <c r="A31" t="s">
        <v>481</v>
      </c>
      <c r="B31" s="7">
        <v>1.85</v>
      </c>
    </row>
    <row r="32" spans="1:2" x14ac:dyDescent="0.2">
      <c r="A32" t="s">
        <v>482</v>
      </c>
      <c r="B32" s="7">
        <v>1.75</v>
      </c>
    </row>
    <row r="33" spans="1:2" x14ac:dyDescent="0.2">
      <c r="A33" t="s">
        <v>483</v>
      </c>
      <c r="B33" s="7">
        <v>1.82</v>
      </c>
    </row>
    <row r="34" spans="1:2" x14ac:dyDescent="0.2">
      <c r="A34" t="s">
        <v>484</v>
      </c>
      <c r="B34" s="7">
        <v>1.79</v>
      </c>
    </row>
    <row r="35" spans="1:2" x14ac:dyDescent="0.2">
      <c r="A35" t="s">
        <v>485</v>
      </c>
      <c r="B35" s="7">
        <v>1.72</v>
      </c>
    </row>
    <row r="36" spans="1:2" x14ac:dyDescent="0.2">
      <c r="A36" t="s">
        <v>486</v>
      </c>
      <c r="B36" s="7">
        <v>1.73</v>
      </c>
    </row>
    <row r="37" spans="1:2" x14ac:dyDescent="0.2">
      <c r="A37" t="s">
        <v>487</v>
      </c>
      <c r="B37" s="7">
        <v>1.71</v>
      </c>
    </row>
    <row r="38" spans="1:2" x14ac:dyDescent="0.2">
      <c r="A38" t="s">
        <v>489</v>
      </c>
      <c r="B38" s="7">
        <v>1.88</v>
      </c>
    </row>
    <row r="39" spans="1:2" x14ac:dyDescent="0.2">
      <c r="A39" t="s">
        <v>488</v>
      </c>
      <c r="B39" s="7">
        <v>1.65</v>
      </c>
    </row>
    <row r="40" spans="1:2" x14ac:dyDescent="0.2">
      <c r="A40" t="s">
        <v>490</v>
      </c>
      <c r="B40" s="7">
        <v>1.8</v>
      </c>
    </row>
    <row r="41" spans="1:2" x14ac:dyDescent="0.2">
      <c r="A41" t="s">
        <v>491</v>
      </c>
      <c r="B41" s="7">
        <v>1.87</v>
      </c>
    </row>
    <row r="42" spans="1:2" x14ac:dyDescent="0.2">
      <c r="A42" t="s">
        <v>492</v>
      </c>
      <c r="B42" s="7">
        <v>1.84</v>
      </c>
    </row>
    <row r="43" spans="1:2" x14ac:dyDescent="0.2">
      <c r="A43" t="s">
        <v>493</v>
      </c>
      <c r="B43" s="7">
        <v>1.68</v>
      </c>
    </row>
    <row r="44" spans="1:2" x14ac:dyDescent="0.2">
      <c r="A44" t="s">
        <v>496</v>
      </c>
      <c r="B44" s="7">
        <v>1.77</v>
      </c>
    </row>
    <row r="45" spans="1:2" x14ac:dyDescent="0.2">
      <c r="A45" t="s">
        <v>494</v>
      </c>
      <c r="B45" s="7">
        <v>1.87</v>
      </c>
    </row>
    <row r="46" spans="1:2" x14ac:dyDescent="0.2">
      <c r="A46" t="s">
        <v>495</v>
      </c>
      <c r="B46" s="7">
        <v>1.75</v>
      </c>
    </row>
    <row r="47" spans="1:2" x14ac:dyDescent="0.2">
      <c r="A47" t="s">
        <v>497</v>
      </c>
      <c r="B47" s="7">
        <v>1.64</v>
      </c>
    </row>
    <row r="48" spans="1:2" x14ac:dyDescent="0.2">
      <c r="A48" t="s">
        <v>498</v>
      </c>
      <c r="B48" s="7">
        <v>1.87</v>
      </c>
    </row>
    <row r="49" spans="1:2" x14ac:dyDescent="0.2">
      <c r="A49" t="s">
        <v>499</v>
      </c>
      <c r="B49" s="7">
        <v>1.87</v>
      </c>
    </row>
    <row r="50" spans="1:2" x14ac:dyDescent="0.2">
      <c r="A50" t="s">
        <v>500</v>
      </c>
      <c r="B50" s="7">
        <v>1.77</v>
      </c>
    </row>
    <row r="51" spans="1:2" x14ac:dyDescent="0.2">
      <c r="A51" t="s">
        <v>505</v>
      </c>
      <c r="B51" s="7">
        <v>1.95</v>
      </c>
    </row>
    <row r="52" spans="1:2" x14ac:dyDescent="0.2">
      <c r="A52" t="s">
        <v>501</v>
      </c>
      <c r="B52" s="7">
        <v>1.67</v>
      </c>
    </row>
    <row r="53" spans="1:2" x14ac:dyDescent="0.2">
      <c r="A53" t="s">
        <v>502</v>
      </c>
      <c r="B53" s="7">
        <v>1.82</v>
      </c>
    </row>
    <row r="54" spans="1:2" x14ac:dyDescent="0.2">
      <c r="A54" t="s">
        <v>503</v>
      </c>
      <c r="B54" s="7">
        <v>1.95</v>
      </c>
    </row>
    <row r="55" spans="1:2" x14ac:dyDescent="0.2">
      <c r="A55" t="s">
        <v>504</v>
      </c>
      <c r="B55" s="7">
        <v>1.91</v>
      </c>
    </row>
    <row r="56" spans="1:2" x14ac:dyDescent="0.2">
      <c r="A56" t="s">
        <v>506</v>
      </c>
      <c r="B56" s="7">
        <v>1.76</v>
      </c>
    </row>
    <row r="57" spans="1:2" x14ac:dyDescent="0.2">
      <c r="A57" t="s">
        <v>507</v>
      </c>
      <c r="B57" s="7">
        <v>1.85</v>
      </c>
    </row>
    <row r="58" spans="1:2" x14ac:dyDescent="0.2">
      <c r="A58" t="s">
        <v>508</v>
      </c>
      <c r="B58" s="7">
        <v>1.91</v>
      </c>
    </row>
    <row r="59" spans="1:2" x14ac:dyDescent="0.2">
      <c r="A59" t="s">
        <v>509</v>
      </c>
      <c r="B59" s="7">
        <v>1.62</v>
      </c>
    </row>
    <row r="60" spans="1:2" x14ac:dyDescent="0.2">
      <c r="A60" t="s">
        <v>510</v>
      </c>
      <c r="B60" s="7">
        <v>1.77</v>
      </c>
    </row>
    <row r="61" spans="1:2" x14ac:dyDescent="0.2">
      <c r="A61" t="s">
        <v>511</v>
      </c>
      <c r="B61" s="7">
        <v>1.82</v>
      </c>
    </row>
    <row r="62" spans="1:2" x14ac:dyDescent="0.2">
      <c r="A62" t="s">
        <v>512</v>
      </c>
      <c r="B62" s="7">
        <v>1.65</v>
      </c>
    </row>
    <row r="63" spans="1:2" x14ac:dyDescent="0.2">
      <c r="A63" t="s">
        <v>513</v>
      </c>
      <c r="B63" s="7">
        <v>1.93</v>
      </c>
    </row>
    <row r="64" spans="1:2" x14ac:dyDescent="0.2">
      <c r="A64" t="s">
        <v>514</v>
      </c>
      <c r="B64" s="7">
        <v>1.71</v>
      </c>
    </row>
    <row r="65" spans="1:2" x14ac:dyDescent="0.2">
      <c r="A65" t="s">
        <v>515</v>
      </c>
      <c r="B65" s="7">
        <v>1.69</v>
      </c>
    </row>
    <row r="66" spans="1:2" x14ac:dyDescent="0.2">
      <c r="A66" t="s">
        <v>516</v>
      </c>
      <c r="B66" s="7">
        <v>1.92</v>
      </c>
    </row>
    <row r="67" spans="1:2" x14ac:dyDescent="0.2">
      <c r="A67" t="s">
        <v>517</v>
      </c>
      <c r="B67" s="7">
        <v>1.83</v>
      </c>
    </row>
    <row r="68" spans="1:2" x14ac:dyDescent="0.2">
      <c r="A68" t="s">
        <v>518</v>
      </c>
      <c r="B68" s="7">
        <v>1.83</v>
      </c>
    </row>
    <row r="69" spans="1:2" x14ac:dyDescent="0.2">
      <c r="A69" t="s">
        <v>520</v>
      </c>
      <c r="B69" s="7">
        <v>1.86</v>
      </c>
    </row>
    <row r="70" spans="1:2" x14ac:dyDescent="0.2">
      <c r="A70" t="s">
        <v>521</v>
      </c>
      <c r="B70" s="7">
        <v>1.65</v>
      </c>
    </row>
    <row r="71" spans="1:2" x14ac:dyDescent="0.2">
      <c r="A71" t="s">
        <v>519</v>
      </c>
      <c r="B71" s="7">
        <v>1.73</v>
      </c>
    </row>
    <row r="72" spans="1:2" x14ac:dyDescent="0.2">
      <c r="A72" t="s">
        <v>522</v>
      </c>
      <c r="B72" s="7">
        <v>1.92</v>
      </c>
    </row>
    <row r="73" spans="1:2" x14ac:dyDescent="0.2">
      <c r="A73" t="s">
        <v>523</v>
      </c>
      <c r="B73" s="7">
        <v>1.65</v>
      </c>
    </row>
    <row r="74" spans="1:2" x14ac:dyDescent="0.2">
      <c r="A74" t="s">
        <v>524</v>
      </c>
      <c r="B74" s="7">
        <v>1.88</v>
      </c>
    </row>
    <row r="75" spans="1:2" x14ac:dyDescent="0.2">
      <c r="A75" t="s">
        <v>525</v>
      </c>
      <c r="B75" s="7">
        <v>1.87</v>
      </c>
    </row>
    <row r="76" spans="1:2" x14ac:dyDescent="0.2">
      <c r="A76" t="s">
        <v>526</v>
      </c>
      <c r="B76" s="7">
        <v>1.81</v>
      </c>
    </row>
    <row r="77" spans="1:2" x14ac:dyDescent="0.2">
      <c r="A77" t="s">
        <v>527</v>
      </c>
      <c r="B77" s="7">
        <v>1.7</v>
      </c>
    </row>
    <row r="78" spans="1:2" x14ac:dyDescent="0.2">
      <c r="A78" t="s">
        <v>528</v>
      </c>
      <c r="B78" s="7">
        <v>1.89</v>
      </c>
    </row>
    <row r="79" spans="1:2" x14ac:dyDescent="0.2">
      <c r="A79" t="s">
        <v>529</v>
      </c>
      <c r="B79" s="7">
        <v>1.7</v>
      </c>
    </row>
    <row r="80" spans="1:2" x14ac:dyDescent="0.2">
      <c r="A80" t="s">
        <v>530</v>
      </c>
      <c r="B80" s="7">
        <v>1.78</v>
      </c>
    </row>
    <row r="81" spans="1:2" x14ac:dyDescent="0.2">
      <c r="A81" t="s">
        <v>532</v>
      </c>
      <c r="B81" s="7">
        <v>1.62</v>
      </c>
    </row>
    <row r="82" spans="1:2" x14ac:dyDescent="0.2">
      <c r="A82" t="s">
        <v>533</v>
      </c>
      <c r="B82" s="7">
        <v>1.64</v>
      </c>
    </row>
    <row r="83" spans="1:2" x14ac:dyDescent="0.2">
      <c r="A83" t="s">
        <v>534</v>
      </c>
      <c r="B83" s="7">
        <v>1.78</v>
      </c>
    </row>
    <row r="84" spans="1:2" x14ac:dyDescent="0.2">
      <c r="A84" t="s">
        <v>531</v>
      </c>
      <c r="B84" s="7">
        <v>1.77</v>
      </c>
    </row>
    <row r="85" spans="1:2" x14ac:dyDescent="0.2">
      <c r="A85" t="s">
        <v>535</v>
      </c>
      <c r="B85" s="7">
        <v>1.8</v>
      </c>
    </row>
    <row r="86" spans="1:2" x14ac:dyDescent="0.2">
      <c r="A86" t="s">
        <v>537</v>
      </c>
      <c r="B86" s="7">
        <v>1.77</v>
      </c>
    </row>
    <row r="87" spans="1:2" x14ac:dyDescent="0.2">
      <c r="A87" t="s">
        <v>536</v>
      </c>
      <c r="B87" s="7">
        <v>1.67</v>
      </c>
    </row>
    <row r="88" spans="1:2" x14ac:dyDescent="0.2">
      <c r="A88" t="s">
        <v>538</v>
      </c>
      <c r="B88" s="7">
        <v>1.64</v>
      </c>
    </row>
    <row r="89" spans="1:2" x14ac:dyDescent="0.2">
      <c r="A89" t="s">
        <v>539</v>
      </c>
      <c r="B89" s="7">
        <v>1.63</v>
      </c>
    </row>
    <row r="90" spans="1:2" x14ac:dyDescent="0.2">
      <c r="A90" t="s">
        <v>540</v>
      </c>
      <c r="B90" s="7">
        <v>1.62</v>
      </c>
    </row>
    <row r="91" spans="1:2" x14ac:dyDescent="0.2">
      <c r="A91" t="s">
        <v>541</v>
      </c>
      <c r="B91" s="7">
        <v>1.68</v>
      </c>
    </row>
    <row r="92" spans="1:2" x14ac:dyDescent="0.2">
      <c r="A92" t="s">
        <v>542</v>
      </c>
      <c r="B92" s="7">
        <v>1.63</v>
      </c>
    </row>
    <row r="93" spans="1:2" x14ac:dyDescent="0.2">
      <c r="A93" t="s">
        <v>544</v>
      </c>
      <c r="B93" s="7">
        <v>1.93</v>
      </c>
    </row>
    <row r="94" spans="1:2" x14ac:dyDescent="0.2">
      <c r="A94" t="s">
        <v>545</v>
      </c>
      <c r="B94" s="7">
        <v>1.75</v>
      </c>
    </row>
    <row r="95" spans="1:2" x14ac:dyDescent="0.2">
      <c r="A95" t="s">
        <v>543</v>
      </c>
      <c r="B95" s="7">
        <v>1.92</v>
      </c>
    </row>
    <row r="96" spans="1:2" x14ac:dyDescent="0.2">
      <c r="A96" t="s">
        <v>546</v>
      </c>
      <c r="B96" s="7">
        <v>1.89</v>
      </c>
    </row>
    <row r="97" spans="1:2" x14ac:dyDescent="0.2">
      <c r="A97" t="s">
        <v>547</v>
      </c>
      <c r="B97" s="7">
        <v>1.65</v>
      </c>
    </row>
    <row r="98" spans="1:2" x14ac:dyDescent="0.2">
      <c r="A98" t="s">
        <v>548</v>
      </c>
      <c r="B98" s="7">
        <v>1.7</v>
      </c>
    </row>
    <row r="99" spans="1:2" x14ac:dyDescent="0.2">
      <c r="A99" t="s">
        <v>549</v>
      </c>
      <c r="B99" s="7">
        <v>1.67</v>
      </c>
    </row>
    <row r="100" spans="1:2" x14ac:dyDescent="0.2">
      <c r="A100" t="s">
        <v>550</v>
      </c>
      <c r="B100" s="7">
        <v>1.88</v>
      </c>
    </row>
    <row r="101" spans="1:2" x14ac:dyDescent="0.2">
      <c r="A101" t="s">
        <v>551</v>
      </c>
      <c r="B101" s="7">
        <v>1.84</v>
      </c>
    </row>
    <row r="102" spans="1:2" x14ac:dyDescent="0.2">
      <c r="A102" t="s">
        <v>552</v>
      </c>
      <c r="B102" s="7">
        <v>1.77</v>
      </c>
    </row>
    <row r="103" spans="1:2" x14ac:dyDescent="0.2">
      <c r="A103" t="s">
        <v>553</v>
      </c>
      <c r="B103" s="7">
        <v>1.64</v>
      </c>
    </row>
    <row r="104" spans="1:2" x14ac:dyDescent="0.2">
      <c r="A104" t="s">
        <v>554</v>
      </c>
      <c r="B104" s="7">
        <v>1.79</v>
      </c>
    </row>
    <row r="105" spans="1:2" x14ac:dyDescent="0.2">
      <c r="A105" t="s">
        <v>555</v>
      </c>
      <c r="B105" s="7">
        <v>1.87</v>
      </c>
    </row>
    <row r="106" spans="1:2" x14ac:dyDescent="0.2">
      <c r="A106" t="s">
        <v>556</v>
      </c>
      <c r="B106" s="7">
        <v>1.68</v>
      </c>
    </row>
    <row r="107" spans="1:2" x14ac:dyDescent="0.2">
      <c r="A107" t="s">
        <v>559</v>
      </c>
      <c r="B107" s="7">
        <v>1.8</v>
      </c>
    </row>
    <row r="108" spans="1:2" x14ac:dyDescent="0.2">
      <c r="A108" t="s">
        <v>560</v>
      </c>
      <c r="B108" s="7">
        <v>1.78</v>
      </c>
    </row>
    <row r="109" spans="1:2" x14ac:dyDescent="0.2">
      <c r="A109" t="s">
        <v>557</v>
      </c>
      <c r="B109" s="7">
        <v>1.69</v>
      </c>
    </row>
    <row r="110" spans="1:2" x14ac:dyDescent="0.2">
      <c r="A110" t="s">
        <v>558</v>
      </c>
      <c r="B110" s="7">
        <v>1.82</v>
      </c>
    </row>
    <row r="111" spans="1:2" x14ac:dyDescent="0.2">
      <c r="A111" t="s">
        <v>561</v>
      </c>
      <c r="B111" s="7">
        <v>1.86</v>
      </c>
    </row>
    <row r="112" spans="1:2" x14ac:dyDescent="0.2">
      <c r="A112" t="s">
        <v>562</v>
      </c>
      <c r="B112" s="7">
        <v>1.96</v>
      </c>
    </row>
    <row r="113" spans="1:2" x14ac:dyDescent="0.2">
      <c r="A113" t="s">
        <v>563</v>
      </c>
      <c r="B113" s="7">
        <v>1.72</v>
      </c>
    </row>
    <row r="114" spans="1:2" x14ac:dyDescent="0.2">
      <c r="A114" t="s">
        <v>564</v>
      </c>
      <c r="B114" s="7">
        <v>1.73</v>
      </c>
    </row>
    <row r="115" spans="1:2" x14ac:dyDescent="0.2">
      <c r="A115" t="s">
        <v>565</v>
      </c>
      <c r="B115" s="7">
        <v>1.76</v>
      </c>
    </row>
    <row r="116" spans="1:2" x14ac:dyDescent="0.2">
      <c r="A116" t="s">
        <v>566</v>
      </c>
      <c r="B116" s="7">
        <v>1.7</v>
      </c>
    </row>
    <row r="117" spans="1:2" x14ac:dyDescent="0.2">
      <c r="A117" t="s">
        <v>567</v>
      </c>
      <c r="B117" s="7">
        <v>1.73</v>
      </c>
    </row>
    <row r="118" spans="1:2" x14ac:dyDescent="0.2">
      <c r="A118" t="s">
        <v>568</v>
      </c>
      <c r="B118" s="7">
        <v>1.89</v>
      </c>
    </row>
    <row r="119" spans="1:2" x14ac:dyDescent="0.2">
      <c r="A119" t="s">
        <v>570</v>
      </c>
      <c r="B119" s="7">
        <v>1.67</v>
      </c>
    </row>
    <row r="120" spans="1:2" x14ac:dyDescent="0.2">
      <c r="A120" t="s">
        <v>569</v>
      </c>
      <c r="B120" s="7">
        <v>1.79</v>
      </c>
    </row>
    <row r="121" spans="1:2" x14ac:dyDescent="0.2">
      <c r="A121" t="s">
        <v>571</v>
      </c>
      <c r="B121" s="7">
        <v>1.69</v>
      </c>
    </row>
    <row r="122" spans="1:2" x14ac:dyDescent="0.2">
      <c r="A122" t="s">
        <v>572</v>
      </c>
      <c r="B122" s="7">
        <v>1.68</v>
      </c>
    </row>
    <row r="123" spans="1:2" x14ac:dyDescent="0.2">
      <c r="A123" t="s">
        <v>573</v>
      </c>
      <c r="B123" s="7">
        <v>1.96</v>
      </c>
    </row>
    <row r="124" spans="1:2" x14ac:dyDescent="0.2">
      <c r="A124" t="s">
        <v>574</v>
      </c>
      <c r="B124" s="7">
        <v>1.78</v>
      </c>
    </row>
    <row r="125" spans="1:2" x14ac:dyDescent="0.2">
      <c r="A125" t="s">
        <v>575</v>
      </c>
      <c r="B125" s="7">
        <v>1.69</v>
      </c>
    </row>
    <row r="126" spans="1:2" x14ac:dyDescent="0.2">
      <c r="A126" t="s">
        <v>576</v>
      </c>
      <c r="B126" s="7">
        <v>1.65</v>
      </c>
    </row>
    <row r="127" spans="1:2" x14ac:dyDescent="0.2">
      <c r="A127" t="s">
        <v>577</v>
      </c>
      <c r="B127" s="7">
        <v>1.84</v>
      </c>
    </row>
    <row r="128" spans="1:2" x14ac:dyDescent="0.2">
      <c r="A128" t="s">
        <v>578</v>
      </c>
      <c r="B128" s="7">
        <v>1.91</v>
      </c>
    </row>
    <row r="129" spans="1:2" x14ac:dyDescent="0.2">
      <c r="A129" t="s">
        <v>579</v>
      </c>
      <c r="B129" s="7">
        <v>1.84</v>
      </c>
    </row>
  </sheetData>
  <sortState ref="A2:C129">
    <sortCondition ref="A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417E4-33F4-4476-AF8D-1EA855565B83}">
  <dimension ref="A3:F10"/>
  <sheetViews>
    <sheetView workbookViewId="0">
      <selection activeCell="J16" sqref="J16"/>
    </sheetView>
  </sheetViews>
  <sheetFormatPr defaultRowHeight="12" x14ac:dyDescent="0.2"/>
  <sheetData>
    <row r="3" spans="1:6" x14ac:dyDescent="0.2">
      <c r="A3">
        <v>999</v>
      </c>
      <c r="C3">
        <v>554</v>
      </c>
      <c r="F3" s="2" t="s">
        <v>591</v>
      </c>
    </row>
    <row r="4" spans="1:6" x14ac:dyDescent="0.2">
      <c r="A4">
        <v>998</v>
      </c>
      <c r="C4">
        <v>553</v>
      </c>
      <c r="F4" s="2" t="s">
        <v>592</v>
      </c>
    </row>
    <row r="5" spans="1:6" x14ac:dyDescent="0.2">
      <c r="A5">
        <v>997</v>
      </c>
      <c r="C5">
        <v>552</v>
      </c>
      <c r="F5" s="2" t="s">
        <v>593</v>
      </c>
    </row>
    <row r="6" spans="1:6" x14ac:dyDescent="0.2">
      <c r="A6">
        <v>996</v>
      </c>
      <c r="C6">
        <v>551</v>
      </c>
      <c r="F6" s="2" t="s">
        <v>590</v>
      </c>
    </row>
    <row r="7" spans="1:6" x14ac:dyDescent="0.2">
      <c r="A7">
        <v>104</v>
      </c>
      <c r="C7">
        <v>549</v>
      </c>
      <c r="F7" s="2" t="s">
        <v>589</v>
      </c>
    </row>
    <row r="8" spans="1:6" x14ac:dyDescent="0.2">
      <c r="A8">
        <v>103</v>
      </c>
      <c r="C8">
        <v>548</v>
      </c>
    </row>
    <row r="9" spans="1:6" x14ac:dyDescent="0.2">
      <c r="A9">
        <v>102</v>
      </c>
      <c r="C9">
        <v>547</v>
      </c>
    </row>
    <row r="10" spans="1:6" x14ac:dyDescent="0.2">
      <c r="A10">
        <v>101</v>
      </c>
      <c r="C10">
        <v>546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B90E6-A949-4176-A45A-0A5E6B538677}">
  <dimension ref="A1:K5906"/>
  <sheetViews>
    <sheetView workbookViewId="0">
      <selection activeCell="L10" sqref="L10"/>
    </sheetView>
  </sheetViews>
  <sheetFormatPr defaultRowHeight="12" x14ac:dyDescent="0.2"/>
  <cols>
    <col min="1" max="1" width="19.83203125" bestFit="1" customWidth="1"/>
    <col min="2" max="2" width="10.5" bestFit="1" customWidth="1"/>
    <col min="6" max="6" width="10.83203125" customWidth="1"/>
    <col min="8" max="8" width="10.83203125" customWidth="1"/>
  </cols>
  <sheetData>
    <row r="1" spans="1:11" x14ac:dyDescent="0.2">
      <c r="A1" s="1" t="s">
        <v>594</v>
      </c>
      <c r="B1" s="1" t="s">
        <v>595</v>
      </c>
      <c r="C1" s="1" t="s">
        <v>596</v>
      </c>
    </row>
    <row r="2" spans="1:11" x14ac:dyDescent="0.2">
      <c r="A2" t="s">
        <v>49</v>
      </c>
      <c r="B2" s="4">
        <f t="shared" ref="B2:B36" ca="1" si="0">TODAY()-200</f>
        <v>45204</v>
      </c>
      <c r="C2" s="5">
        <v>73830</v>
      </c>
    </row>
    <row r="3" spans="1:11" x14ac:dyDescent="0.2">
      <c r="A3" t="s">
        <v>51</v>
      </c>
      <c r="B3" s="4">
        <f t="shared" ca="1" si="0"/>
        <v>45204</v>
      </c>
      <c r="C3" s="5">
        <v>24990</v>
      </c>
      <c r="F3" s="10" t="s">
        <v>597</v>
      </c>
      <c r="H3" s="10" t="s">
        <v>598</v>
      </c>
    </row>
    <row r="4" spans="1:11" x14ac:dyDescent="0.2">
      <c r="A4" t="s">
        <v>80</v>
      </c>
      <c r="B4" s="4">
        <f t="shared" ca="1" si="0"/>
        <v>45204</v>
      </c>
      <c r="C4" s="5">
        <v>35590</v>
      </c>
    </row>
    <row r="5" spans="1:11" x14ac:dyDescent="0.2">
      <c r="A5" t="s">
        <v>103</v>
      </c>
      <c r="B5" s="4">
        <f t="shared" ca="1" si="0"/>
        <v>45204</v>
      </c>
      <c r="C5" s="5">
        <v>67955</v>
      </c>
    </row>
    <row r="6" spans="1:11" x14ac:dyDescent="0.2">
      <c r="A6" t="s">
        <v>110</v>
      </c>
      <c r="B6" s="4">
        <f t="shared" ca="1" si="0"/>
        <v>45204</v>
      </c>
      <c r="C6" s="5">
        <v>37975</v>
      </c>
      <c r="K6" s="5"/>
    </row>
    <row r="7" spans="1:11" x14ac:dyDescent="0.2">
      <c r="A7" t="s">
        <v>125</v>
      </c>
      <c r="B7" s="4">
        <f t="shared" ca="1" si="0"/>
        <v>45204</v>
      </c>
      <c r="C7" s="5">
        <v>82470</v>
      </c>
      <c r="K7" s="5"/>
    </row>
    <row r="8" spans="1:11" x14ac:dyDescent="0.2">
      <c r="A8" t="s">
        <v>148</v>
      </c>
      <c r="B8" s="4">
        <f t="shared" ca="1" si="0"/>
        <v>45204</v>
      </c>
      <c r="C8" s="5">
        <v>66440</v>
      </c>
      <c r="F8" s="2" t="s">
        <v>599</v>
      </c>
    </row>
    <row r="9" spans="1:11" x14ac:dyDescent="0.2">
      <c r="A9" t="s">
        <v>152</v>
      </c>
      <c r="B9" s="4">
        <f t="shared" ca="1" si="0"/>
        <v>45204</v>
      </c>
      <c r="C9" s="5">
        <v>7310</v>
      </c>
      <c r="F9" s="2" t="s">
        <v>600</v>
      </c>
    </row>
    <row r="10" spans="1:11" x14ac:dyDescent="0.2">
      <c r="A10" t="s">
        <v>155</v>
      </c>
      <c r="B10" s="4">
        <f t="shared" ca="1" si="0"/>
        <v>45204</v>
      </c>
      <c r="C10" s="5">
        <v>71650</v>
      </c>
      <c r="F10" s="2" t="s">
        <v>601</v>
      </c>
    </row>
    <row r="11" spans="1:11" x14ac:dyDescent="0.2">
      <c r="A11" t="s">
        <v>161</v>
      </c>
      <c r="B11" s="4">
        <f t="shared" ca="1" si="0"/>
        <v>45204</v>
      </c>
      <c r="C11" s="5">
        <v>52905</v>
      </c>
    </row>
    <row r="12" spans="1:11" x14ac:dyDescent="0.2">
      <c r="A12" t="s">
        <v>163</v>
      </c>
      <c r="B12" s="4">
        <f t="shared" ca="1" si="0"/>
        <v>45204</v>
      </c>
      <c r="C12" s="5">
        <v>80615</v>
      </c>
    </row>
    <row r="13" spans="1:11" x14ac:dyDescent="0.2">
      <c r="A13" t="s">
        <v>172</v>
      </c>
      <c r="B13" s="4">
        <f t="shared" ca="1" si="0"/>
        <v>45204</v>
      </c>
      <c r="C13" s="5">
        <v>19660</v>
      </c>
    </row>
    <row r="14" spans="1:11" x14ac:dyDescent="0.2">
      <c r="A14" t="s">
        <v>175</v>
      </c>
      <c r="B14" s="4">
        <f t="shared" ca="1" si="0"/>
        <v>45204</v>
      </c>
      <c r="C14" s="5">
        <v>33525</v>
      </c>
    </row>
    <row r="15" spans="1:11" x14ac:dyDescent="0.2">
      <c r="A15" t="s">
        <v>183</v>
      </c>
      <c r="B15" s="4">
        <f t="shared" ca="1" si="0"/>
        <v>45204</v>
      </c>
      <c r="C15" s="5">
        <v>56255</v>
      </c>
    </row>
    <row r="16" spans="1:11" x14ac:dyDescent="0.2">
      <c r="A16" t="s">
        <v>227</v>
      </c>
      <c r="B16" s="4">
        <f t="shared" ca="1" si="0"/>
        <v>45204</v>
      </c>
      <c r="C16" s="5">
        <v>30880</v>
      </c>
    </row>
    <row r="17" spans="1:3" x14ac:dyDescent="0.2">
      <c r="A17" t="s">
        <v>243</v>
      </c>
      <c r="B17" s="4">
        <f t="shared" ca="1" si="0"/>
        <v>45204</v>
      </c>
      <c r="C17" s="5">
        <v>23575</v>
      </c>
    </row>
    <row r="18" spans="1:3" x14ac:dyDescent="0.2">
      <c r="A18" t="s">
        <v>248</v>
      </c>
      <c r="B18" s="4">
        <f t="shared" ca="1" si="0"/>
        <v>45204</v>
      </c>
      <c r="C18" s="5">
        <v>84405</v>
      </c>
    </row>
    <row r="19" spans="1:3" x14ac:dyDescent="0.2">
      <c r="A19" t="s">
        <v>271</v>
      </c>
      <c r="B19" s="4">
        <f t="shared" ca="1" si="0"/>
        <v>45204</v>
      </c>
      <c r="C19" s="5">
        <v>45530</v>
      </c>
    </row>
    <row r="20" spans="1:3" x14ac:dyDescent="0.2">
      <c r="A20" t="s">
        <v>276</v>
      </c>
      <c r="B20" s="4">
        <f t="shared" ca="1" si="0"/>
        <v>45204</v>
      </c>
      <c r="C20" s="5">
        <v>29765</v>
      </c>
    </row>
    <row r="21" spans="1:3" x14ac:dyDescent="0.2">
      <c r="A21" t="s">
        <v>300</v>
      </c>
      <c r="B21" s="4">
        <f t="shared" ca="1" si="0"/>
        <v>45204</v>
      </c>
      <c r="C21" s="5">
        <v>29295</v>
      </c>
    </row>
    <row r="22" spans="1:3" x14ac:dyDescent="0.2">
      <c r="A22" t="s">
        <v>314</v>
      </c>
      <c r="B22" s="4">
        <f t="shared" ca="1" si="0"/>
        <v>45204</v>
      </c>
      <c r="C22" s="5">
        <v>11980</v>
      </c>
    </row>
    <row r="23" spans="1:3" x14ac:dyDescent="0.2">
      <c r="A23" t="s">
        <v>320</v>
      </c>
      <c r="B23" s="4">
        <f t="shared" ca="1" si="0"/>
        <v>45204</v>
      </c>
      <c r="C23" s="5">
        <v>80620</v>
      </c>
    </row>
    <row r="24" spans="1:3" x14ac:dyDescent="0.2">
      <c r="A24" t="s">
        <v>347</v>
      </c>
      <c r="B24" s="4">
        <f t="shared" ca="1" si="0"/>
        <v>45204</v>
      </c>
      <c r="C24" s="5">
        <v>31440</v>
      </c>
    </row>
    <row r="25" spans="1:3" x14ac:dyDescent="0.2">
      <c r="A25" t="s">
        <v>352</v>
      </c>
      <c r="B25" s="4">
        <f t="shared" ca="1" si="0"/>
        <v>45204</v>
      </c>
      <c r="C25" s="5">
        <v>64965</v>
      </c>
    </row>
    <row r="26" spans="1:3" x14ac:dyDescent="0.2">
      <c r="A26" t="s">
        <v>356</v>
      </c>
      <c r="B26" s="4">
        <f t="shared" ca="1" si="0"/>
        <v>45204</v>
      </c>
      <c r="C26" s="5">
        <v>26345</v>
      </c>
    </row>
    <row r="27" spans="1:3" x14ac:dyDescent="0.2">
      <c r="A27" t="s">
        <v>381</v>
      </c>
      <c r="B27" s="4">
        <f t="shared" ca="1" si="0"/>
        <v>45204</v>
      </c>
      <c r="C27" s="5">
        <v>49220</v>
      </c>
    </row>
    <row r="28" spans="1:3" x14ac:dyDescent="0.2">
      <c r="A28" t="s">
        <v>407</v>
      </c>
      <c r="B28" s="4">
        <f t="shared" ca="1" si="0"/>
        <v>45204</v>
      </c>
      <c r="C28" s="5">
        <v>7780</v>
      </c>
    </row>
    <row r="29" spans="1:3" x14ac:dyDescent="0.2">
      <c r="A29" t="s">
        <v>413</v>
      </c>
      <c r="B29" s="4">
        <f t="shared" ca="1" si="0"/>
        <v>45204</v>
      </c>
      <c r="C29" s="5">
        <v>18345</v>
      </c>
    </row>
    <row r="30" spans="1:3" x14ac:dyDescent="0.2">
      <c r="A30" t="s">
        <v>415</v>
      </c>
      <c r="B30" s="4">
        <f t="shared" ca="1" si="0"/>
        <v>45204</v>
      </c>
      <c r="C30" s="5">
        <v>12415</v>
      </c>
    </row>
    <row r="31" spans="1:3" x14ac:dyDescent="0.2">
      <c r="A31" t="s">
        <v>418</v>
      </c>
      <c r="B31" s="4">
        <f t="shared" ca="1" si="0"/>
        <v>45204</v>
      </c>
      <c r="C31" s="5">
        <v>23620</v>
      </c>
    </row>
    <row r="32" spans="1:3" x14ac:dyDescent="0.2">
      <c r="A32" t="s">
        <v>427</v>
      </c>
      <c r="B32" s="4">
        <f t="shared" ca="1" si="0"/>
        <v>45204</v>
      </c>
      <c r="C32" s="5">
        <v>13505</v>
      </c>
    </row>
    <row r="33" spans="1:3" x14ac:dyDescent="0.2">
      <c r="A33" t="s">
        <v>428</v>
      </c>
      <c r="B33" s="4">
        <f t="shared" ca="1" si="0"/>
        <v>45204</v>
      </c>
      <c r="C33" s="5">
        <v>65170</v>
      </c>
    </row>
    <row r="34" spans="1:3" x14ac:dyDescent="0.2">
      <c r="A34" t="s">
        <v>431</v>
      </c>
      <c r="B34" s="4">
        <f t="shared" ca="1" si="0"/>
        <v>45204</v>
      </c>
      <c r="C34" s="5">
        <v>67185</v>
      </c>
    </row>
    <row r="35" spans="1:3" x14ac:dyDescent="0.2">
      <c r="A35" t="s">
        <v>436</v>
      </c>
      <c r="B35" s="4">
        <f t="shared" ca="1" si="0"/>
        <v>45204</v>
      </c>
      <c r="C35" s="5">
        <v>70535</v>
      </c>
    </row>
    <row r="36" spans="1:3" x14ac:dyDescent="0.2">
      <c r="A36" t="s">
        <v>441</v>
      </c>
      <c r="B36" s="4">
        <f t="shared" ca="1" si="0"/>
        <v>45204</v>
      </c>
      <c r="C36" s="5">
        <v>22745</v>
      </c>
    </row>
    <row r="37" spans="1:3" x14ac:dyDescent="0.2">
      <c r="A37" t="s">
        <v>49</v>
      </c>
      <c r="B37" s="4">
        <f t="shared" ref="B37:B64" ca="1" si="1">TODAY()-199</f>
        <v>45205</v>
      </c>
      <c r="C37" s="5">
        <v>47305</v>
      </c>
    </row>
    <row r="38" spans="1:3" x14ac:dyDescent="0.2">
      <c r="A38" t="s">
        <v>51</v>
      </c>
      <c r="B38" s="4">
        <f t="shared" ca="1" si="1"/>
        <v>45205</v>
      </c>
      <c r="C38" s="5">
        <v>20070</v>
      </c>
    </row>
    <row r="39" spans="1:3" x14ac:dyDescent="0.2">
      <c r="A39" t="s">
        <v>96</v>
      </c>
      <c r="B39" s="4">
        <f t="shared" ca="1" si="1"/>
        <v>45205</v>
      </c>
      <c r="C39" s="5">
        <v>77250</v>
      </c>
    </row>
    <row r="40" spans="1:3" x14ac:dyDescent="0.2">
      <c r="A40" t="s">
        <v>108</v>
      </c>
      <c r="B40" s="4">
        <f t="shared" ca="1" si="1"/>
        <v>45205</v>
      </c>
      <c r="C40" s="5">
        <v>46050</v>
      </c>
    </row>
    <row r="41" spans="1:3" x14ac:dyDescent="0.2">
      <c r="A41" t="s">
        <v>113</v>
      </c>
      <c r="B41" s="4">
        <f t="shared" ca="1" si="1"/>
        <v>45205</v>
      </c>
      <c r="C41" s="5">
        <v>59830</v>
      </c>
    </row>
    <row r="42" spans="1:3" x14ac:dyDescent="0.2">
      <c r="A42" t="s">
        <v>127</v>
      </c>
      <c r="B42" s="4">
        <f t="shared" ca="1" si="1"/>
        <v>45205</v>
      </c>
      <c r="C42" s="5">
        <v>16780</v>
      </c>
    </row>
    <row r="43" spans="1:3" x14ac:dyDescent="0.2">
      <c r="A43" t="s">
        <v>130</v>
      </c>
      <c r="B43" s="4">
        <f t="shared" ca="1" si="1"/>
        <v>45205</v>
      </c>
      <c r="C43" s="5">
        <v>65005</v>
      </c>
    </row>
    <row r="44" spans="1:3" x14ac:dyDescent="0.2">
      <c r="A44" t="s">
        <v>132</v>
      </c>
      <c r="B44" s="4">
        <f t="shared" ca="1" si="1"/>
        <v>45205</v>
      </c>
      <c r="C44" s="5">
        <v>35230</v>
      </c>
    </row>
    <row r="45" spans="1:3" x14ac:dyDescent="0.2">
      <c r="A45" t="s">
        <v>161</v>
      </c>
      <c r="B45" s="4">
        <f t="shared" ca="1" si="1"/>
        <v>45205</v>
      </c>
      <c r="C45" s="5">
        <v>45070</v>
      </c>
    </row>
    <row r="46" spans="1:3" x14ac:dyDescent="0.2">
      <c r="A46" t="s">
        <v>162</v>
      </c>
      <c r="B46" s="4">
        <f t="shared" ca="1" si="1"/>
        <v>45205</v>
      </c>
      <c r="C46" s="5">
        <v>29740</v>
      </c>
    </row>
    <row r="47" spans="1:3" x14ac:dyDescent="0.2">
      <c r="A47" t="s">
        <v>194</v>
      </c>
      <c r="B47" s="4">
        <f t="shared" ca="1" si="1"/>
        <v>45205</v>
      </c>
      <c r="C47" s="5">
        <v>67085</v>
      </c>
    </row>
    <row r="48" spans="1:3" x14ac:dyDescent="0.2">
      <c r="A48" t="s">
        <v>204</v>
      </c>
      <c r="B48" s="4">
        <f t="shared" ca="1" si="1"/>
        <v>45205</v>
      </c>
      <c r="C48" s="5">
        <v>14365</v>
      </c>
    </row>
    <row r="49" spans="1:3" x14ac:dyDescent="0.2">
      <c r="A49" t="s">
        <v>205</v>
      </c>
      <c r="B49" s="4">
        <f t="shared" ca="1" si="1"/>
        <v>45205</v>
      </c>
      <c r="C49" s="5">
        <v>23755</v>
      </c>
    </row>
    <row r="50" spans="1:3" x14ac:dyDescent="0.2">
      <c r="A50" t="s">
        <v>244</v>
      </c>
      <c r="B50" s="4">
        <f t="shared" ca="1" si="1"/>
        <v>45205</v>
      </c>
      <c r="C50" s="5">
        <v>52105</v>
      </c>
    </row>
    <row r="51" spans="1:3" x14ac:dyDescent="0.2">
      <c r="A51" t="s">
        <v>261</v>
      </c>
      <c r="B51" s="4">
        <f t="shared" ca="1" si="1"/>
        <v>45205</v>
      </c>
      <c r="C51" s="5">
        <v>75330</v>
      </c>
    </row>
    <row r="52" spans="1:3" x14ac:dyDescent="0.2">
      <c r="A52" t="s">
        <v>276</v>
      </c>
      <c r="B52" s="4">
        <f t="shared" ca="1" si="1"/>
        <v>45205</v>
      </c>
      <c r="C52" s="5">
        <v>30880</v>
      </c>
    </row>
    <row r="53" spans="1:3" x14ac:dyDescent="0.2">
      <c r="A53" t="s">
        <v>288</v>
      </c>
      <c r="B53" s="4">
        <f t="shared" ca="1" si="1"/>
        <v>45205</v>
      </c>
      <c r="C53" s="5">
        <v>84445</v>
      </c>
    </row>
    <row r="54" spans="1:3" x14ac:dyDescent="0.2">
      <c r="A54" t="s">
        <v>320</v>
      </c>
      <c r="B54" s="4">
        <f t="shared" ca="1" si="1"/>
        <v>45205</v>
      </c>
      <c r="C54" s="5">
        <v>34450</v>
      </c>
    </row>
    <row r="55" spans="1:3" x14ac:dyDescent="0.2">
      <c r="A55" t="s">
        <v>333</v>
      </c>
      <c r="B55" s="4">
        <f t="shared" ca="1" si="1"/>
        <v>45205</v>
      </c>
      <c r="C55" s="5">
        <v>45255</v>
      </c>
    </row>
    <row r="56" spans="1:3" x14ac:dyDescent="0.2">
      <c r="A56" t="s">
        <v>360</v>
      </c>
      <c r="B56" s="4">
        <f t="shared" ca="1" si="1"/>
        <v>45205</v>
      </c>
      <c r="C56" s="5">
        <v>63870</v>
      </c>
    </row>
    <row r="57" spans="1:3" x14ac:dyDescent="0.2">
      <c r="A57" t="s">
        <v>362</v>
      </c>
      <c r="B57" s="4">
        <f t="shared" ca="1" si="1"/>
        <v>45205</v>
      </c>
      <c r="C57" s="5">
        <v>46875</v>
      </c>
    </row>
    <row r="58" spans="1:3" x14ac:dyDescent="0.2">
      <c r="A58" t="s">
        <v>368</v>
      </c>
      <c r="B58" s="4">
        <f t="shared" ca="1" si="1"/>
        <v>45205</v>
      </c>
      <c r="C58" s="5">
        <v>29275</v>
      </c>
    </row>
    <row r="59" spans="1:3" x14ac:dyDescent="0.2">
      <c r="A59" t="s">
        <v>389</v>
      </c>
      <c r="B59" s="4">
        <f t="shared" ca="1" si="1"/>
        <v>45205</v>
      </c>
      <c r="C59" s="5">
        <v>68310</v>
      </c>
    </row>
    <row r="60" spans="1:3" x14ac:dyDescent="0.2">
      <c r="A60" t="s">
        <v>393</v>
      </c>
      <c r="B60" s="4">
        <f t="shared" ca="1" si="1"/>
        <v>45205</v>
      </c>
      <c r="C60" s="5">
        <v>45550</v>
      </c>
    </row>
    <row r="61" spans="1:3" x14ac:dyDescent="0.2">
      <c r="A61" t="s">
        <v>407</v>
      </c>
      <c r="B61" s="4">
        <f t="shared" ca="1" si="1"/>
        <v>45205</v>
      </c>
      <c r="C61" s="5">
        <v>78660</v>
      </c>
    </row>
    <row r="62" spans="1:3" x14ac:dyDescent="0.2">
      <c r="A62" t="s">
        <v>420</v>
      </c>
      <c r="B62" s="4">
        <f t="shared" ca="1" si="1"/>
        <v>45205</v>
      </c>
      <c r="C62" s="5">
        <v>27700</v>
      </c>
    </row>
    <row r="63" spans="1:3" x14ac:dyDescent="0.2">
      <c r="A63" t="s">
        <v>423</v>
      </c>
      <c r="B63" s="4">
        <f t="shared" ca="1" si="1"/>
        <v>45205</v>
      </c>
      <c r="C63" s="5">
        <v>44040</v>
      </c>
    </row>
    <row r="64" spans="1:3" x14ac:dyDescent="0.2">
      <c r="A64" t="s">
        <v>445</v>
      </c>
      <c r="B64" s="4">
        <f t="shared" ca="1" si="1"/>
        <v>45205</v>
      </c>
      <c r="C64" s="5">
        <v>71715</v>
      </c>
    </row>
    <row r="65" spans="1:3" x14ac:dyDescent="0.2">
      <c r="A65" t="s">
        <v>51</v>
      </c>
      <c r="B65" s="4">
        <f t="shared" ref="B65:B88" ca="1" si="2">TODAY()-198</f>
        <v>45206</v>
      </c>
      <c r="C65" s="5">
        <v>42500</v>
      </c>
    </row>
    <row r="66" spans="1:3" x14ac:dyDescent="0.2">
      <c r="A66" t="s">
        <v>59</v>
      </c>
      <c r="B66" s="4">
        <f t="shared" ca="1" si="2"/>
        <v>45206</v>
      </c>
      <c r="C66" s="5">
        <v>39235</v>
      </c>
    </row>
    <row r="67" spans="1:3" x14ac:dyDescent="0.2">
      <c r="A67" t="s">
        <v>66</v>
      </c>
      <c r="B67" s="4">
        <f t="shared" ca="1" si="2"/>
        <v>45206</v>
      </c>
      <c r="C67" s="5">
        <v>59910</v>
      </c>
    </row>
    <row r="68" spans="1:3" x14ac:dyDescent="0.2">
      <c r="A68" t="s">
        <v>108</v>
      </c>
      <c r="B68" s="4">
        <f t="shared" ca="1" si="2"/>
        <v>45206</v>
      </c>
      <c r="C68" s="5">
        <v>13025</v>
      </c>
    </row>
    <row r="69" spans="1:3" x14ac:dyDescent="0.2">
      <c r="A69" t="s">
        <v>113</v>
      </c>
      <c r="B69" s="4">
        <f t="shared" ca="1" si="2"/>
        <v>45206</v>
      </c>
      <c r="C69" s="5">
        <v>35330</v>
      </c>
    </row>
    <row r="70" spans="1:3" x14ac:dyDescent="0.2">
      <c r="A70" t="s">
        <v>125</v>
      </c>
      <c r="B70" s="4">
        <f t="shared" ca="1" si="2"/>
        <v>45206</v>
      </c>
      <c r="C70" s="5">
        <v>27805</v>
      </c>
    </row>
    <row r="71" spans="1:3" x14ac:dyDescent="0.2">
      <c r="A71" t="s">
        <v>127</v>
      </c>
      <c r="B71" s="4">
        <f t="shared" ca="1" si="2"/>
        <v>45206</v>
      </c>
      <c r="C71" s="5">
        <v>30235</v>
      </c>
    </row>
    <row r="72" spans="1:3" x14ac:dyDescent="0.2">
      <c r="A72" t="s">
        <v>148</v>
      </c>
      <c r="B72" s="4">
        <f t="shared" ca="1" si="2"/>
        <v>45206</v>
      </c>
      <c r="C72" s="5">
        <v>52405</v>
      </c>
    </row>
    <row r="73" spans="1:3" x14ac:dyDescent="0.2">
      <c r="A73" t="s">
        <v>155</v>
      </c>
      <c r="B73" s="4">
        <f t="shared" ca="1" si="2"/>
        <v>45206</v>
      </c>
      <c r="C73" s="5">
        <v>33855</v>
      </c>
    </row>
    <row r="74" spans="1:3" x14ac:dyDescent="0.2">
      <c r="A74" t="s">
        <v>158</v>
      </c>
      <c r="B74" s="4">
        <f t="shared" ca="1" si="2"/>
        <v>45206</v>
      </c>
      <c r="C74" s="5">
        <v>74840</v>
      </c>
    </row>
    <row r="75" spans="1:3" x14ac:dyDescent="0.2">
      <c r="A75" t="s">
        <v>161</v>
      </c>
      <c r="B75" s="4">
        <f t="shared" ca="1" si="2"/>
        <v>45206</v>
      </c>
      <c r="C75" s="5">
        <v>46055</v>
      </c>
    </row>
    <row r="76" spans="1:3" x14ac:dyDescent="0.2">
      <c r="A76" t="s">
        <v>165</v>
      </c>
      <c r="B76" s="4">
        <f t="shared" ca="1" si="2"/>
        <v>45206</v>
      </c>
      <c r="C76" s="5">
        <v>49675</v>
      </c>
    </row>
    <row r="77" spans="1:3" x14ac:dyDescent="0.2">
      <c r="A77" t="s">
        <v>183</v>
      </c>
      <c r="B77" s="4">
        <f t="shared" ca="1" si="2"/>
        <v>45206</v>
      </c>
      <c r="C77" s="5">
        <v>34395</v>
      </c>
    </row>
    <row r="78" spans="1:3" x14ac:dyDescent="0.2">
      <c r="A78" t="s">
        <v>261</v>
      </c>
      <c r="B78" s="4">
        <f t="shared" ca="1" si="2"/>
        <v>45206</v>
      </c>
      <c r="C78" s="5">
        <v>27860</v>
      </c>
    </row>
    <row r="79" spans="1:3" x14ac:dyDescent="0.2">
      <c r="A79" t="s">
        <v>337</v>
      </c>
      <c r="B79" s="4">
        <f t="shared" ca="1" si="2"/>
        <v>45206</v>
      </c>
      <c r="C79" s="5">
        <v>74660</v>
      </c>
    </row>
    <row r="80" spans="1:3" x14ac:dyDescent="0.2">
      <c r="A80" t="s">
        <v>352</v>
      </c>
      <c r="B80" s="4">
        <f t="shared" ca="1" si="2"/>
        <v>45206</v>
      </c>
      <c r="C80" s="5">
        <v>51215</v>
      </c>
    </row>
    <row r="81" spans="1:3" x14ac:dyDescent="0.2">
      <c r="A81" t="s">
        <v>362</v>
      </c>
      <c r="B81" s="4">
        <f t="shared" ca="1" si="2"/>
        <v>45206</v>
      </c>
      <c r="C81" s="5">
        <v>35050</v>
      </c>
    </row>
    <row r="82" spans="1:3" x14ac:dyDescent="0.2">
      <c r="A82" t="s">
        <v>372</v>
      </c>
      <c r="B82" s="4">
        <f t="shared" ca="1" si="2"/>
        <v>45206</v>
      </c>
      <c r="C82" s="5">
        <v>17220</v>
      </c>
    </row>
    <row r="83" spans="1:3" x14ac:dyDescent="0.2">
      <c r="A83" t="s">
        <v>381</v>
      </c>
      <c r="B83" s="4">
        <f t="shared" ca="1" si="2"/>
        <v>45206</v>
      </c>
      <c r="C83" s="5">
        <v>61995</v>
      </c>
    </row>
    <row r="84" spans="1:3" x14ac:dyDescent="0.2">
      <c r="A84" t="s">
        <v>405</v>
      </c>
      <c r="B84" s="4">
        <f t="shared" ca="1" si="2"/>
        <v>45206</v>
      </c>
      <c r="C84" s="5">
        <v>75205</v>
      </c>
    </row>
    <row r="85" spans="1:3" x14ac:dyDescent="0.2">
      <c r="A85" t="s">
        <v>416</v>
      </c>
      <c r="B85" s="4">
        <f t="shared" ca="1" si="2"/>
        <v>45206</v>
      </c>
      <c r="C85" s="5">
        <v>32505</v>
      </c>
    </row>
    <row r="86" spans="1:3" x14ac:dyDescent="0.2">
      <c r="A86" t="s">
        <v>418</v>
      </c>
      <c r="B86" s="4">
        <f t="shared" ca="1" si="2"/>
        <v>45206</v>
      </c>
      <c r="C86" s="5">
        <v>45075</v>
      </c>
    </row>
    <row r="87" spans="1:3" x14ac:dyDescent="0.2">
      <c r="A87" t="s">
        <v>430</v>
      </c>
      <c r="B87" s="4">
        <f t="shared" ca="1" si="2"/>
        <v>45206</v>
      </c>
      <c r="C87" s="5">
        <v>58100</v>
      </c>
    </row>
    <row r="88" spans="1:3" x14ac:dyDescent="0.2">
      <c r="A88" t="s">
        <v>445</v>
      </c>
      <c r="B88" s="4">
        <f t="shared" ca="1" si="2"/>
        <v>45206</v>
      </c>
      <c r="C88" s="5">
        <v>84320</v>
      </c>
    </row>
    <row r="89" spans="1:3" x14ac:dyDescent="0.2">
      <c r="A89" t="s">
        <v>64</v>
      </c>
      <c r="B89" s="4">
        <f t="shared" ref="B89:B119" ca="1" si="3">TODAY()-197</f>
        <v>45207</v>
      </c>
      <c r="C89" s="5">
        <v>12150</v>
      </c>
    </row>
    <row r="90" spans="1:3" x14ac:dyDescent="0.2">
      <c r="A90" t="s">
        <v>93</v>
      </c>
      <c r="B90" s="4">
        <f t="shared" ca="1" si="3"/>
        <v>45207</v>
      </c>
      <c r="C90" s="5">
        <v>21920</v>
      </c>
    </row>
    <row r="91" spans="1:3" x14ac:dyDescent="0.2">
      <c r="A91" t="s">
        <v>103</v>
      </c>
      <c r="B91" s="4">
        <f t="shared" ca="1" si="3"/>
        <v>45207</v>
      </c>
      <c r="C91" s="5">
        <v>7375</v>
      </c>
    </row>
    <row r="92" spans="1:3" x14ac:dyDescent="0.2">
      <c r="A92" t="s">
        <v>113</v>
      </c>
      <c r="B92" s="4">
        <f t="shared" ca="1" si="3"/>
        <v>45207</v>
      </c>
      <c r="C92" s="5">
        <v>81760</v>
      </c>
    </row>
    <row r="93" spans="1:3" x14ac:dyDescent="0.2">
      <c r="A93" t="s">
        <v>130</v>
      </c>
      <c r="B93" s="4">
        <f t="shared" ca="1" si="3"/>
        <v>45207</v>
      </c>
      <c r="C93" s="5">
        <v>27535</v>
      </c>
    </row>
    <row r="94" spans="1:3" x14ac:dyDescent="0.2">
      <c r="A94" t="s">
        <v>133</v>
      </c>
      <c r="B94" s="4">
        <f t="shared" ca="1" si="3"/>
        <v>45207</v>
      </c>
      <c r="C94" s="5">
        <v>41445</v>
      </c>
    </row>
    <row r="95" spans="1:3" x14ac:dyDescent="0.2">
      <c r="A95" t="s">
        <v>140</v>
      </c>
      <c r="B95" s="4">
        <f t="shared" ca="1" si="3"/>
        <v>45207</v>
      </c>
      <c r="C95" s="5">
        <v>65000</v>
      </c>
    </row>
    <row r="96" spans="1:3" x14ac:dyDescent="0.2">
      <c r="A96" t="s">
        <v>162</v>
      </c>
      <c r="B96" s="4">
        <f t="shared" ca="1" si="3"/>
        <v>45207</v>
      </c>
      <c r="C96" s="5">
        <v>56790</v>
      </c>
    </row>
    <row r="97" spans="1:3" x14ac:dyDescent="0.2">
      <c r="A97" t="s">
        <v>165</v>
      </c>
      <c r="B97" s="4">
        <f t="shared" ca="1" si="3"/>
        <v>45207</v>
      </c>
      <c r="C97" s="5">
        <v>83155</v>
      </c>
    </row>
    <row r="98" spans="1:3" x14ac:dyDescent="0.2">
      <c r="A98" t="s">
        <v>181</v>
      </c>
      <c r="B98" s="4">
        <f t="shared" ca="1" si="3"/>
        <v>45207</v>
      </c>
      <c r="C98" s="5">
        <v>70185</v>
      </c>
    </row>
    <row r="99" spans="1:3" x14ac:dyDescent="0.2">
      <c r="A99" t="s">
        <v>183</v>
      </c>
      <c r="B99" s="4">
        <f t="shared" ca="1" si="3"/>
        <v>45207</v>
      </c>
      <c r="C99" s="5">
        <v>24950</v>
      </c>
    </row>
    <row r="100" spans="1:3" x14ac:dyDescent="0.2">
      <c r="A100" t="s">
        <v>187</v>
      </c>
      <c r="B100" s="4">
        <f t="shared" ca="1" si="3"/>
        <v>45207</v>
      </c>
      <c r="C100" s="5">
        <v>24405</v>
      </c>
    </row>
    <row r="101" spans="1:3" x14ac:dyDescent="0.2">
      <c r="A101" t="s">
        <v>198</v>
      </c>
      <c r="B101" s="4">
        <f t="shared" ca="1" si="3"/>
        <v>45207</v>
      </c>
      <c r="C101" s="5">
        <v>21590</v>
      </c>
    </row>
    <row r="102" spans="1:3" x14ac:dyDescent="0.2">
      <c r="A102" t="s">
        <v>227</v>
      </c>
      <c r="B102" s="4">
        <f t="shared" ca="1" si="3"/>
        <v>45207</v>
      </c>
      <c r="C102" s="5">
        <v>66180</v>
      </c>
    </row>
    <row r="103" spans="1:3" x14ac:dyDescent="0.2">
      <c r="A103" t="s">
        <v>242</v>
      </c>
      <c r="B103" s="4">
        <f t="shared" ca="1" si="3"/>
        <v>45207</v>
      </c>
      <c r="C103" s="5">
        <v>56940</v>
      </c>
    </row>
    <row r="104" spans="1:3" x14ac:dyDescent="0.2">
      <c r="A104" t="s">
        <v>245</v>
      </c>
      <c r="B104" s="4">
        <f t="shared" ca="1" si="3"/>
        <v>45207</v>
      </c>
      <c r="C104" s="5">
        <v>43145</v>
      </c>
    </row>
    <row r="105" spans="1:3" x14ac:dyDescent="0.2">
      <c r="A105" t="s">
        <v>261</v>
      </c>
      <c r="B105" s="4">
        <f t="shared" ca="1" si="3"/>
        <v>45207</v>
      </c>
      <c r="C105" s="5">
        <v>71135</v>
      </c>
    </row>
    <row r="106" spans="1:3" x14ac:dyDescent="0.2">
      <c r="A106" t="s">
        <v>271</v>
      </c>
      <c r="B106" s="4">
        <f t="shared" ca="1" si="3"/>
        <v>45207</v>
      </c>
      <c r="C106" s="5">
        <v>19395</v>
      </c>
    </row>
    <row r="107" spans="1:3" x14ac:dyDescent="0.2">
      <c r="A107" t="s">
        <v>276</v>
      </c>
      <c r="B107" s="4">
        <f t="shared" ca="1" si="3"/>
        <v>45207</v>
      </c>
      <c r="C107" s="5">
        <v>74110</v>
      </c>
    </row>
    <row r="108" spans="1:3" x14ac:dyDescent="0.2">
      <c r="A108" t="s">
        <v>288</v>
      </c>
      <c r="B108" s="4">
        <f t="shared" ca="1" si="3"/>
        <v>45207</v>
      </c>
      <c r="C108" s="5">
        <v>64055</v>
      </c>
    </row>
    <row r="109" spans="1:3" x14ac:dyDescent="0.2">
      <c r="A109" t="s">
        <v>300</v>
      </c>
      <c r="B109" s="4">
        <f t="shared" ca="1" si="3"/>
        <v>45207</v>
      </c>
      <c r="C109" s="5">
        <v>26725</v>
      </c>
    </row>
    <row r="110" spans="1:3" x14ac:dyDescent="0.2">
      <c r="A110" t="s">
        <v>301</v>
      </c>
      <c r="B110" s="4">
        <f t="shared" ca="1" si="3"/>
        <v>45207</v>
      </c>
      <c r="C110" s="5">
        <v>14195</v>
      </c>
    </row>
    <row r="111" spans="1:3" x14ac:dyDescent="0.2">
      <c r="A111" t="s">
        <v>313</v>
      </c>
      <c r="B111" s="4">
        <f t="shared" ca="1" si="3"/>
        <v>45207</v>
      </c>
      <c r="C111" s="5">
        <v>59835</v>
      </c>
    </row>
    <row r="112" spans="1:3" x14ac:dyDescent="0.2">
      <c r="A112" t="s">
        <v>328</v>
      </c>
      <c r="B112" s="4">
        <f t="shared" ca="1" si="3"/>
        <v>45207</v>
      </c>
      <c r="C112" s="5">
        <v>44075</v>
      </c>
    </row>
    <row r="113" spans="1:3" x14ac:dyDescent="0.2">
      <c r="A113" t="s">
        <v>340</v>
      </c>
      <c r="B113" s="4">
        <f t="shared" ca="1" si="3"/>
        <v>45207</v>
      </c>
      <c r="C113" s="5">
        <v>75560</v>
      </c>
    </row>
    <row r="114" spans="1:3" x14ac:dyDescent="0.2">
      <c r="A114" t="s">
        <v>352</v>
      </c>
      <c r="B114" s="4">
        <f t="shared" ca="1" si="3"/>
        <v>45207</v>
      </c>
      <c r="C114" s="5">
        <v>68995</v>
      </c>
    </row>
    <row r="115" spans="1:3" x14ac:dyDescent="0.2">
      <c r="A115" t="s">
        <v>372</v>
      </c>
      <c r="B115" s="4">
        <f t="shared" ca="1" si="3"/>
        <v>45207</v>
      </c>
      <c r="C115" s="5">
        <v>22265</v>
      </c>
    </row>
    <row r="116" spans="1:3" x14ac:dyDescent="0.2">
      <c r="A116" t="s">
        <v>415</v>
      </c>
      <c r="B116" s="4">
        <f t="shared" ca="1" si="3"/>
        <v>45207</v>
      </c>
      <c r="C116" s="5">
        <v>49860</v>
      </c>
    </row>
    <row r="117" spans="1:3" x14ac:dyDescent="0.2">
      <c r="A117" t="s">
        <v>420</v>
      </c>
      <c r="B117" s="4">
        <f t="shared" ca="1" si="3"/>
        <v>45207</v>
      </c>
      <c r="C117" s="5">
        <v>34850</v>
      </c>
    </row>
    <row r="118" spans="1:3" x14ac:dyDescent="0.2">
      <c r="A118" t="s">
        <v>430</v>
      </c>
      <c r="B118" s="4">
        <f t="shared" ca="1" si="3"/>
        <v>45207</v>
      </c>
      <c r="C118" s="5">
        <v>79685</v>
      </c>
    </row>
    <row r="119" spans="1:3" x14ac:dyDescent="0.2">
      <c r="A119" t="s">
        <v>445</v>
      </c>
      <c r="B119" s="4">
        <f t="shared" ca="1" si="3"/>
        <v>45207</v>
      </c>
      <c r="C119" s="5">
        <v>80365</v>
      </c>
    </row>
    <row r="120" spans="1:3" x14ac:dyDescent="0.2">
      <c r="A120" t="s">
        <v>49</v>
      </c>
      <c r="B120" s="4">
        <f t="shared" ref="B120:B156" ca="1" si="4">TODAY()-196</f>
        <v>45208</v>
      </c>
      <c r="C120" s="5">
        <v>77870</v>
      </c>
    </row>
    <row r="121" spans="1:3" x14ac:dyDescent="0.2">
      <c r="A121" t="s">
        <v>59</v>
      </c>
      <c r="B121" s="4">
        <f t="shared" ca="1" si="4"/>
        <v>45208</v>
      </c>
      <c r="C121" s="5">
        <v>50660</v>
      </c>
    </row>
    <row r="122" spans="1:3" x14ac:dyDescent="0.2">
      <c r="A122" t="s">
        <v>64</v>
      </c>
      <c r="B122" s="4">
        <f t="shared" ca="1" si="4"/>
        <v>45208</v>
      </c>
      <c r="C122" s="5">
        <v>66635</v>
      </c>
    </row>
    <row r="123" spans="1:3" x14ac:dyDescent="0.2">
      <c r="A123" t="s">
        <v>66</v>
      </c>
      <c r="B123" s="4">
        <f t="shared" ca="1" si="4"/>
        <v>45208</v>
      </c>
      <c r="C123" s="5">
        <v>50785</v>
      </c>
    </row>
    <row r="124" spans="1:3" x14ac:dyDescent="0.2">
      <c r="A124" t="s">
        <v>78</v>
      </c>
      <c r="B124" s="4">
        <f t="shared" ca="1" si="4"/>
        <v>45208</v>
      </c>
      <c r="C124" s="5">
        <v>65870</v>
      </c>
    </row>
    <row r="125" spans="1:3" x14ac:dyDescent="0.2">
      <c r="A125" t="s">
        <v>80</v>
      </c>
      <c r="B125" s="4">
        <f t="shared" ca="1" si="4"/>
        <v>45208</v>
      </c>
      <c r="C125" s="5">
        <v>63920</v>
      </c>
    </row>
    <row r="126" spans="1:3" x14ac:dyDescent="0.2">
      <c r="A126" t="s">
        <v>96</v>
      </c>
      <c r="B126" s="4">
        <f t="shared" ca="1" si="4"/>
        <v>45208</v>
      </c>
      <c r="C126" s="5">
        <v>77130</v>
      </c>
    </row>
    <row r="127" spans="1:3" x14ac:dyDescent="0.2">
      <c r="A127" t="s">
        <v>113</v>
      </c>
      <c r="B127" s="4">
        <f t="shared" ca="1" si="4"/>
        <v>45208</v>
      </c>
      <c r="C127" s="5">
        <v>9355</v>
      </c>
    </row>
    <row r="128" spans="1:3" x14ac:dyDescent="0.2">
      <c r="A128" t="s">
        <v>118</v>
      </c>
      <c r="B128" s="4">
        <f t="shared" ca="1" si="4"/>
        <v>45208</v>
      </c>
      <c r="C128" s="5">
        <v>50605</v>
      </c>
    </row>
    <row r="129" spans="1:3" x14ac:dyDescent="0.2">
      <c r="A129" t="s">
        <v>125</v>
      </c>
      <c r="B129" s="4">
        <f t="shared" ca="1" si="4"/>
        <v>45208</v>
      </c>
      <c r="C129" s="5">
        <v>51665</v>
      </c>
    </row>
    <row r="130" spans="1:3" x14ac:dyDescent="0.2">
      <c r="A130" t="s">
        <v>127</v>
      </c>
      <c r="B130" s="4">
        <f t="shared" ca="1" si="4"/>
        <v>45208</v>
      </c>
      <c r="C130" s="5">
        <v>16935</v>
      </c>
    </row>
    <row r="131" spans="1:3" x14ac:dyDescent="0.2">
      <c r="A131" t="s">
        <v>130</v>
      </c>
      <c r="B131" s="4">
        <f t="shared" ca="1" si="4"/>
        <v>45208</v>
      </c>
      <c r="C131" s="5">
        <v>68350</v>
      </c>
    </row>
    <row r="132" spans="1:3" x14ac:dyDescent="0.2">
      <c r="A132" t="s">
        <v>132</v>
      </c>
      <c r="B132" s="4">
        <f t="shared" ca="1" si="4"/>
        <v>45208</v>
      </c>
      <c r="C132" s="5">
        <v>84235</v>
      </c>
    </row>
    <row r="133" spans="1:3" x14ac:dyDescent="0.2">
      <c r="A133" t="s">
        <v>140</v>
      </c>
      <c r="B133" s="4">
        <f t="shared" ca="1" si="4"/>
        <v>45208</v>
      </c>
      <c r="C133" s="5">
        <v>56385</v>
      </c>
    </row>
    <row r="134" spans="1:3" x14ac:dyDescent="0.2">
      <c r="A134" t="s">
        <v>175</v>
      </c>
      <c r="B134" s="4">
        <f t="shared" ca="1" si="4"/>
        <v>45208</v>
      </c>
      <c r="C134" s="5">
        <v>76050</v>
      </c>
    </row>
    <row r="135" spans="1:3" x14ac:dyDescent="0.2">
      <c r="A135" t="s">
        <v>205</v>
      </c>
      <c r="B135" s="4">
        <f t="shared" ca="1" si="4"/>
        <v>45208</v>
      </c>
      <c r="C135" s="5">
        <v>15690</v>
      </c>
    </row>
    <row r="136" spans="1:3" x14ac:dyDescent="0.2">
      <c r="A136" t="s">
        <v>208</v>
      </c>
      <c r="B136" s="4">
        <f t="shared" ca="1" si="4"/>
        <v>45208</v>
      </c>
      <c r="C136" s="5">
        <v>11590</v>
      </c>
    </row>
    <row r="137" spans="1:3" x14ac:dyDescent="0.2">
      <c r="A137" t="s">
        <v>243</v>
      </c>
      <c r="B137" s="4">
        <f t="shared" ca="1" si="4"/>
        <v>45208</v>
      </c>
      <c r="C137" s="5">
        <v>71390</v>
      </c>
    </row>
    <row r="138" spans="1:3" x14ac:dyDescent="0.2">
      <c r="A138" t="s">
        <v>244</v>
      </c>
      <c r="B138" s="4">
        <f t="shared" ca="1" si="4"/>
        <v>45208</v>
      </c>
      <c r="C138" s="5">
        <v>72840</v>
      </c>
    </row>
    <row r="139" spans="1:3" x14ac:dyDescent="0.2">
      <c r="A139" t="s">
        <v>261</v>
      </c>
      <c r="B139" s="4">
        <f t="shared" ca="1" si="4"/>
        <v>45208</v>
      </c>
      <c r="C139" s="5">
        <v>44720</v>
      </c>
    </row>
    <row r="140" spans="1:3" x14ac:dyDescent="0.2">
      <c r="A140" t="s">
        <v>276</v>
      </c>
      <c r="B140" s="4">
        <f t="shared" ca="1" si="4"/>
        <v>45208</v>
      </c>
      <c r="C140" s="5">
        <v>63350</v>
      </c>
    </row>
    <row r="141" spans="1:3" x14ac:dyDescent="0.2">
      <c r="A141" t="s">
        <v>313</v>
      </c>
      <c r="B141" s="4">
        <f t="shared" ca="1" si="4"/>
        <v>45208</v>
      </c>
      <c r="C141" s="5">
        <v>48050</v>
      </c>
    </row>
    <row r="142" spans="1:3" x14ac:dyDescent="0.2">
      <c r="A142" t="s">
        <v>314</v>
      </c>
      <c r="B142" s="4">
        <f t="shared" ca="1" si="4"/>
        <v>45208</v>
      </c>
      <c r="C142" s="5">
        <v>13125</v>
      </c>
    </row>
    <row r="143" spans="1:3" x14ac:dyDescent="0.2">
      <c r="A143" t="s">
        <v>347</v>
      </c>
      <c r="B143" s="4">
        <f t="shared" ca="1" si="4"/>
        <v>45208</v>
      </c>
      <c r="C143" s="5">
        <v>63695</v>
      </c>
    </row>
    <row r="144" spans="1:3" x14ac:dyDescent="0.2">
      <c r="A144" t="s">
        <v>352</v>
      </c>
      <c r="B144" s="4">
        <f t="shared" ca="1" si="4"/>
        <v>45208</v>
      </c>
      <c r="C144" s="5">
        <v>81150</v>
      </c>
    </row>
    <row r="145" spans="1:3" x14ac:dyDescent="0.2">
      <c r="A145" t="s">
        <v>356</v>
      </c>
      <c r="B145" s="4">
        <f t="shared" ca="1" si="4"/>
        <v>45208</v>
      </c>
      <c r="C145" s="5">
        <v>58350</v>
      </c>
    </row>
    <row r="146" spans="1:3" x14ac:dyDescent="0.2">
      <c r="A146" t="s">
        <v>357</v>
      </c>
      <c r="B146" s="4">
        <f t="shared" ca="1" si="4"/>
        <v>45208</v>
      </c>
      <c r="C146" s="5">
        <v>54730</v>
      </c>
    </row>
    <row r="147" spans="1:3" x14ac:dyDescent="0.2">
      <c r="A147" t="s">
        <v>360</v>
      </c>
      <c r="B147" s="4">
        <f t="shared" ca="1" si="4"/>
        <v>45208</v>
      </c>
      <c r="C147" s="5">
        <v>80920</v>
      </c>
    </row>
    <row r="148" spans="1:3" x14ac:dyDescent="0.2">
      <c r="A148" t="s">
        <v>363</v>
      </c>
      <c r="B148" s="4">
        <f t="shared" ca="1" si="4"/>
        <v>45208</v>
      </c>
      <c r="C148" s="5">
        <v>48620</v>
      </c>
    </row>
    <row r="149" spans="1:3" x14ac:dyDescent="0.2">
      <c r="A149" t="s">
        <v>371</v>
      </c>
      <c r="B149" s="4">
        <f t="shared" ca="1" si="4"/>
        <v>45208</v>
      </c>
      <c r="C149" s="5">
        <v>59450</v>
      </c>
    </row>
    <row r="150" spans="1:3" x14ac:dyDescent="0.2">
      <c r="A150" t="s">
        <v>375</v>
      </c>
      <c r="B150" s="4">
        <f t="shared" ca="1" si="4"/>
        <v>45208</v>
      </c>
      <c r="C150" s="5">
        <v>78585</v>
      </c>
    </row>
    <row r="151" spans="1:3" x14ac:dyDescent="0.2">
      <c r="A151" t="s">
        <v>407</v>
      </c>
      <c r="B151" s="4">
        <f t="shared" ca="1" si="4"/>
        <v>45208</v>
      </c>
      <c r="C151" s="5">
        <v>60235</v>
      </c>
    </row>
    <row r="152" spans="1:3" x14ac:dyDescent="0.2">
      <c r="A152" t="s">
        <v>408</v>
      </c>
      <c r="B152" s="4">
        <f t="shared" ca="1" si="4"/>
        <v>45208</v>
      </c>
      <c r="C152" s="5">
        <v>50090</v>
      </c>
    </row>
    <row r="153" spans="1:3" x14ac:dyDescent="0.2">
      <c r="A153" t="s">
        <v>410</v>
      </c>
      <c r="B153" s="4">
        <f t="shared" ca="1" si="4"/>
        <v>45208</v>
      </c>
      <c r="C153" s="5">
        <v>36935</v>
      </c>
    </row>
    <row r="154" spans="1:3" x14ac:dyDescent="0.2">
      <c r="A154" t="s">
        <v>416</v>
      </c>
      <c r="B154" s="4">
        <f t="shared" ca="1" si="4"/>
        <v>45208</v>
      </c>
      <c r="C154" s="5">
        <v>64595</v>
      </c>
    </row>
    <row r="155" spans="1:3" x14ac:dyDescent="0.2">
      <c r="A155" t="s">
        <v>423</v>
      </c>
      <c r="B155" s="4">
        <f t="shared" ca="1" si="4"/>
        <v>45208</v>
      </c>
      <c r="C155" s="5">
        <v>31305</v>
      </c>
    </row>
    <row r="156" spans="1:3" x14ac:dyDescent="0.2">
      <c r="A156" t="s">
        <v>431</v>
      </c>
      <c r="B156" s="4">
        <f t="shared" ca="1" si="4"/>
        <v>45208</v>
      </c>
      <c r="C156" s="5">
        <v>24580</v>
      </c>
    </row>
    <row r="157" spans="1:3" x14ac:dyDescent="0.2">
      <c r="A157" t="s">
        <v>70</v>
      </c>
      <c r="B157" s="4">
        <f t="shared" ref="B157:B186" ca="1" si="5">TODAY()-195</f>
        <v>45209</v>
      </c>
      <c r="C157" s="5">
        <v>69510</v>
      </c>
    </row>
    <row r="158" spans="1:3" x14ac:dyDescent="0.2">
      <c r="A158" t="s">
        <v>78</v>
      </c>
      <c r="B158" s="4">
        <f t="shared" ca="1" si="5"/>
        <v>45209</v>
      </c>
      <c r="C158" s="5">
        <v>40245</v>
      </c>
    </row>
    <row r="159" spans="1:3" x14ac:dyDescent="0.2">
      <c r="A159" t="s">
        <v>93</v>
      </c>
      <c r="B159" s="4">
        <f t="shared" ca="1" si="5"/>
        <v>45209</v>
      </c>
      <c r="C159" s="5">
        <v>8655</v>
      </c>
    </row>
    <row r="160" spans="1:3" x14ac:dyDescent="0.2">
      <c r="A160" t="s">
        <v>110</v>
      </c>
      <c r="B160" s="4">
        <f t="shared" ca="1" si="5"/>
        <v>45209</v>
      </c>
      <c r="C160" s="5">
        <v>67465</v>
      </c>
    </row>
    <row r="161" spans="1:3" x14ac:dyDescent="0.2">
      <c r="A161" t="s">
        <v>125</v>
      </c>
      <c r="B161" s="4">
        <f t="shared" ca="1" si="5"/>
        <v>45209</v>
      </c>
      <c r="C161" s="5">
        <v>71465</v>
      </c>
    </row>
    <row r="162" spans="1:3" x14ac:dyDescent="0.2">
      <c r="A162" t="s">
        <v>130</v>
      </c>
      <c r="B162" s="4">
        <f t="shared" ca="1" si="5"/>
        <v>45209</v>
      </c>
      <c r="C162" s="5">
        <v>83230</v>
      </c>
    </row>
    <row r="163" spans="1:3" x14ac:dyDescent="0.2">
      <c r="A163" t="s">
        <v>141</v>
      </c>
      <c r="B163" s="4">
        <f t="shared" ca="1" si="5"/>
        <v>45209</v>
      </c>
      <c r="C163" s="5">
        <v>56105</v>
      </c>
    </row>
    <row r="164" spans="1:3" x14ac:dyDescent="0.2">
      <c r="A164" t="s">
        <v>143</v>
      </c>
      <c r="B164" s="4">
        <f t="shared" ca="1" si="5"/>
        <v>45209</v>
      </c>
      <c r="C164" s="5">
        <v>66585</v>
      </c>
    </row>
    <row r="165" spans="1:3" x14ac:dyDescent="0.2">
      <c r="A165" t="s">
        <v>162</v>
      </c>
      <c r="B165" s="4">
        <f t="shared" ca="1" si="5"/>
        <v>45209</v>
      </c>
      <c r="C165" s="5">
        <v>71560</v>
      </c>
    </row>
    <row r="166" spans="1:3" x14ac:dyDescent="0.2">
      <c r="A166" t="s">
        <v>172</v>
      </c>
      <c r="B166" s="4">
        <f t="shared" ca="1" si="5"/>
        <v>45209</v>
      </c>
      <c r="C166" s="5">
        <v>7175</v>
      </c>
    </row>
    <row r="167" spans="1:3" x14ac:dyDescent="0.2">
      <c r="A167" t="s">
        <v>176</v>
      </c>
      <c r="B167" s="4">
        <f t="shared" ca="1" si="5"/>
        <v>45209</v>
      </c>
      <c r="C167" s="5">
        <v>72860</v>
      </c>
    </row>
    <row r="168" spans="1:3" x14ac:dyDescent="0.2">
      <c r="A168" t="s">
        <v>183</v>
      </c>
      <c r="B168" s="4">
        <f t="shared" ca="1" si="5"/>
        <v>45209</v>
      </c>
      <c r="C168" s="5">
        <v>37730</v>
      </c>
    </row>
    <row r="169" spans="1:3" x14ac:dyDescent="0.2">
      <c r="A169" t="s">
        <v>187</v>
      </c>
      <c r="B169" s="4">
        <f t="shared" ca="1" si="5"/>
        <v>45209</v>
      </c>
      <c r="C169" s="5">
        <v>56925</v>
      </c>
    </row>
    <row r="170" spans="1:3" x14ac:dyDescent="0.2">
      <c r="A170" t="s">
        <v>198</v>
      </c>
      <c r="B170" s="4">
        <f t="shared" ca="1" si="5"/>
        <v>45209</v>
      </c>
      <c r="C170" s="5">
        <v>9400</v>
      </c>
    </row>
    <row r="171" spans="1:3" x14ac:dyDescent="0.2">
      <c r="A171" t="s">
        <v>205</v>
      </c>
      <c r="B171" s="4">
        <f t="shared" ca="1" si="5"/>
        <v>45209</v>
      </c>
      <c r="C171" s="5">
        <v>48145</v>
      </c>
    </row>
    <row r="172" spans="1:3" x14ac:dyDescent="0.2">
      <c r="A172" t="s">
        <v>208</v>
      </c>
      <c r="B172" s="4">
        <f t="shared" ca="1" si="5"/>
        <v>45209</v>
      </c>
      <c r="C172" s="5">
        <v>76650</v>
      </c>
    </row>
    <row r="173" spans="1:3" x14ac:dyDescent="0.2">
      <c r="A173" t="s">
        <v>227</v>
      </c>
      <c r="B173" s="4">
        <f t="shared" ca="1" si="5"/>
        <v>45209</v>
      </c>
      <c r="C173" s="5">
        <v>65765</v>
      </c>
    </row>
    <row r="174" spans="1:3" x14ac:dyDescent="0.2">
      <c r="A174" t="s">
        <v>243</v>
      </c>
      <c r="B174" s="4">
        <f t="shared" ca="1" si="5"/>
        <v>45209</v>
      </c>
      <c r="C174" s="5">
        <v>23575</v>
      </c>
    </row>
    <row r="175" spans="1:3" x14ac:dyDescent="0.2">
      <c r="A175" t="s">
        <v>248</v>
      </c>
      <c r="B175" s="4">
        <f t="shared" ca="1" si="5"/>
        <v>45209</v>
      </c>
      <c r="C175" s="5">
        <v>18030</v>
      </c>
    </row>
    <row r="176" spans="1:3" x14ac:dyDescent="0.2">
      <c r="A176" t="s">
        <v>357</v>
      </c>
      <c r="B176" s="4">
        <f t="shared" ca="1" si="5"/>
        <v>45209</v>
      </c>
      <c r="C176" s="5">
        <v>47855</v>
      </c>
    </row>
    <row r="177" spans="1:3" x14ac:dyDescent="0.2">
      <c r="A177" t="s">
        <v>360</v>
      </c>
      <c r="B177" s="4">
        <f t="shared" ca="1" si="5"/>
        <v>45209</v>
      </c>
      <c r="C177" s="5">
        <v>17145</v>
      </c>
    </row>
    <row r="178" spans="1:3" x14ac:dyDescent="0.2">
      <c r="A178" t="s">
        <v>362</v>
      </c>
      <c r="B178" s="4">
        <f t="shared" ca="1" si="5"/>
        <v>45209</v>
      </c>
      <c r="C178" s="5">
        <v>50725</v>
      </c>
    </row>
    <row r="179" spans="1:3" x14ac:dyDescent="0.2">
      <c r="A179" t="s">
        <v>381</v>
      </c>
      <c r="B179" s="4">
        <f t="shared" ca="1" si="5"/>
        <v>45209</v>
      </c>
      <c r="C179" s="5">
        <v>35815</v>
      </c>
    </row>
    <row r="180" spans="1:3" x14ac:dyDescent="0.2">
      <c r="A180" t="s">
        <v>389</v>
      </c>
      <c r="B180" s="4">
        <f t="shared" ca="1" si="5"/>
        <v>45209</v>
      </c>
      <c r="C180" s="5">
        <v>22080</v>
      </c>
    </row>
    <row r="181" spans="1:3" x14ac:dyDescent="0.2">
      <c r="A181" t="s">
        <v>405</v>
      </c>
      <c r="B181" s="4">
        <f t="shared" ca="1" si="5"/>
        <v>45209</v>
      </c>
      <c r="C181" s="5">
        <v>75950</v>
      </c>
    </row>
    <row r="182" spans="1:3" x14ac:dyDescent="0.2">
      <c r="A182" t="s">
        <v>415</v>
      </c>
      <c r="B182" s="4">
        <f t="shared" ca="1" si="5"/>
        <v>45209</v>
      </c>
      <c r="C182" s="5">
        <v>65380</v>
      </c>
    </row>
    <row r="183" spans="1:3" x14ac:dyDescent="0.2">
      <c r="A183" t="s">
        <v>416</v>
      </c>
      <c r="B183" s="4">
        <f t="shared" ca="1" si="5"/>
        <v>45209</v>
      </c>
      <c r="C183" s="5">
        <v>65670</v>
      </c>
    </row>
    <row r="184" spans="1:3" x14ac:dyDescent="0.2">
      <c r="A184" t="s">
        <v>427</v>
      </c>
      <c r="B184" s="4">
        <f t="shared" ca="1" si="5"/>
        <v>45209</v>
      </c>
      <c r="C184" s="5">
        <v>21245</v>
      </c>
    </row>
    <row r="185" spans="1:3" x14ac:dyDescent="0.2">
      <c r="A185" t="s">
        <v>436</v>
      </c>
      <c r="B185" s="4">
        <f t="shared" ca="1" si="5"/>
        <v>45209</v>
      </c>
      <c r="C185" s="5">
        <v>39665</v>
      </c>
    </row>
    <row r="186" spans="1:3" x14ac:dyDescent="0.2">
      <c r="A186" t="s">
        <v>445</v>
      </c>
      <c r="B186" s="4">
        <f t="shared" ca="1" si="5"/>
        <v>45209</v>
      </c>
      <c r="C186" s="5">
        <v>13450</v>
      </c>
    </row>
    <row r="187" spans="1:3" x14ac:dyDescent="0.2">
      <c r="A187" t="s">
        <v>51</v>
      </c>
      <c r="B187" s="4">
        <f t="shared" ref="B187:B217" ca="1" si="6">TODAY()-194</f>
        <v>45210</v>
      </c>
      <c r="C187" s="5">
        <v>64480</v>
      </c>
    </row>
    <row r="188" spans="1:3" x14ac:dyDescent="0.2">
      <c r="A188" t="s">
        <v>70</v>
      </c>
      <c r="B188" s="4">
        <f t="shared" ca="1" si="6"/>
        <v>45210</v>
      </c>
      <c r="C188" s="5">
        <v>78555</v>
      </c>
    </row>
    <row r="189" spans="1:3" x14ac:dyDescent="0.2">
      <c r="A189" t="s">
        <v>72</v>
      </c>
      <c r="B189" s="4">
        <f t="shared" ca="1" si="6"/>
        <v>45210</v>
      </c>
      <c r="C189" s="5">
        <v>41875</v>
      </c>
    </row>
    <row r="190" spans="1:3" x14ac:dyDescent="0.2">
      <c r="A190" t="s">
        <v>78</v>
      </c>
      <c r="B190" s="4">
        <f t="shared" ca="1" si="6"/>
        <v>45210</v>
      </c>
      <c r="C190" s="5">
        <v>31800</v>
      </c>
    </row>
    <row r="191" spans="1:3" x14ac:dyDescent="0.2">
      <c r="A191" t="s">
        <v>96</v>
      </c>
      <c r="B191" s="4">
        <f t="shared" ca="1" si="6"/>
        <v>45210</v>
      </c>
      <c r="C191" s="5">
        <v>14365</v>
      </c>
    </row>
    <row r="192" spans="1:3" x14ac:dyDescent="0.2">
      <c r="A192" t="s">
        <v>118</v>
      </c>
      <c r="B192" s="4">
        <f t="shared" ca="1" si="6"/>
        <v>45210</v>
      </c>
      <c r="C192" s="5">
        <v>73340</v>
      </c>
    </row>
    <row r="193" spans="1:3" x14ac:dyDescent="0.2">
      <c r="A193" t="s">
        <v>127</v>
      </c>
      <c r="B193" s="4">
        <f t="shared" ca="1" si="6"/>
        <v>45210</v>
      </c>
      <c r="C193" s="5">
        <v>28180</v>
      </c>
    </row>
    <row r="194" spans="1:3" x14ac:dyDescent="0.2">
      <c r="A194" t="s">
        <v>155</v>
      </c>
      <c r="B194" s="4">
        <f t="shared" ca="1" si="6"/>
        <v>45210</v>
      </c>
      <c r="C194" s="5">
        <v>9290</v>
      </c>
    </row>
    <row r="195" spans="1:3" x14ac:dyDescent="0.2">
      <c r="A195" t="s">
        <v>161</v>
      </c>
      <c r="B195" s="4">
        <f t="shared" ca="1" si="6"/>
        <v>45210</v>
      </c>
      <c r="C195" s="5">
        <v>52140</v>
      </c>
    </row>
    <row r="196" spans="1:3" x14ac:dyDescent="0.2">
      <c r="A196" t="s">
        <v>162</v>
      </c>
      <c r="B196" s="4">
        <f t="shared" ca="1" si="6"/>
        <v>45210</v>
      </c>
      <c r="C196" s="5">
        <v>6075</v>
      </c>
    </row>
    <row r="197" spans="1:3" x14ac:dyDescent="0.2">
      <c r="A197" t="s">
        <v>172</v>
      </c>
      <c r="B197" s="4">
        <f t="shared" ca="1" si="6"/>
        <v>45210</v>
      </c>
      <c r="C197" s="5">
        <v>63220</v>
      </c>
    </row>
    <row r="198" spans="1:3" x14ac:dyDescent="0.2">
      <c r="A198" t="s">
        <v>194</v>
      </c>
      <c r="B198" s="4">
        <f t="shared" ca="1" si="6"/>
        <v>45210</v>
      </c>
      <c r="C198" s="5">
        <v>25635</v>
      </c>
    </row>
    <row r="199" spans="1:3" x14ac:dyDescent="0.2">
      <c r="A199" t="s">
        <v>198</v>
      </c>
      <c r="B199" s="4">
        <f t="shared" ca="1" si="6"/>
        <v>45210</v>
      </c>
      <c r="C199" s="5">
        <v>47975</v>
      </c>
    </row>
    <row r="200" spans="1:3" x14ac:dyDescent="0.2">
      <c r="A200" t="s">
        <v>204</v>
      </c>
      <c r="B200" s="4">
        <f t="shared" ca="1" si="6"/>
        <v>45210</v>
      </c>
      <c r="C200" s="5">
        <v>7200</v>
      </c>
    </row>
    <row r="201" spans="1:3" x14ac:dyDescent="0.2">
      <c r="A201" t="s">
        <v>205</v>
      </c>
      <c r="B201" s="4">
        <f t="shared" ca="1" si="6"/>
        <v>45210</v>
      </c>
      <c r="C201" s="5">
        <v>12135</v>
      </c>
    </row>
    <row r="202" spans="1:3" x14ac:dyDescent="0.2">
      <c r="A202" t="s">
        <v>243</v>
      </c>
      <c r="B202" s="4">
        <f t="shared" ca="1" si="6"/>
        <v>45210</v>
      </c>
      <c r="C202" s="5">
        <v>36405</v>
      </c>
    </row>
    <row r="203" spans="1:3" x14ac:dyDescent="0.2">
      <c r="A203" t="s">
        <v>244</v>
      </c>
      <c r="B203" s="4">
        <f t="shared" ca="1" si="6"/>
        <v>45210</v>
      </c>
      <c r="C203" s="5">
        <v>21845</v>
      </c>
    </row>
    <row r="204" spans="1:3" x14ac:dyDescent="0.2">
      <c r="A204" t="s">
        <v>248</v>
      </c>
      <c r="B204" s="4">
        <f t="shared" ca="1" si="6"/>
        <v>45210</v>
      </c>
      <c r="C204" s="5">
        <v>67825</v>
      </c>
    </row>
    <row r="205" spans="1:3" x14ac:dyDescent="0.2">
      <c r="A205" t="s">
        <v>288</v>
      </c>
      <c r="B205" s="4">
        <f t="shared" ca="1" si="6"/>
        <v>45210</v>
      </c>
      <c r="C205" s="5">
        <v>73485</v>
      </c>
    </row>
    <row r="206" spans="1:3" x14ac:dyDescent="0.2">
      <c r="A206" t="s">
        <v>301</v>
      </c>
      <c r="B206" s="4">
        <f t="shared" ca="1" si="6"/>
        <v>45210</v>
      </c>
      <c r="C206" s="5">
        <v>31275</v>
      </c>
    </row>
    <row r="207" spans="1:3" x14ac:dyDescent="0.2">
      <c r="A207" t="s">
        <v>337</v>
      </c>
      <c r="B207" s="4">
        <f t="shared" ca="1" si="6"/>
        <v>45210</v>
      </c>
      <c r="C207" s="5">
        <v>30785</v>
      </c>
    </row>
    <row r="208" spans="1:3" x14ac:dyDescent="0.2">
      <c r="A208" t="s">
        <v>340</v>
      </c>
      <c r="B208" s="4">
        <f t="shared" ca="1" si="6"/>
        <v>45210</v>
      </c>
      <c r="C208" s="5">
        <v>25735</v>
      </c>
    </row>
    <row r="209" spans="1:3" x14ac:dyDescent="0.2">
      <c r="A209" t="s">
        <v>347</v>
      </c>
      <c r="B209" s="4">
        <f t="shared" ca="1" si="6"/>
        <v>45210</v>
      </c>
      <c r="C209" s="5">
        <v>5955</v>
      </c>
    </row>
    <row r="210" spans="1:3" x14ac:dyDescent="0.2">
      <c r="A210" t="s">
        <v>352</v>
      </c>
      <c r="B210" s="4">
        <f t="shared" ca="1" si="6"/>
        <v>45210</v>
      </c>
      <c r="C210" s="5">
        <v>73690</v>
      </c>
    </row>
    <row r="211" spans="1:3" x14ac:dyDescent="0.2">
      <c r="A211" t="s">
        <v>357</v>
      </c>
      <c r="B211" s="4">
        <f t="shared" ca="1" si="6"/>
        <v>45210</v>
      </c>
      <c r="C211" s="5">
        <v>21550</v>
      </c>
    </row>
    <row r="212" spans="1:3" x14ac:dyDescent="0.2">
      <c r="A212" t="s">
        <v>362</v>
      </c>
      <c r="B212" s="4">
        <f t="shared" ca="1" si="6"/>
        <v>45210</v>
      </c>
      <c r="C212" s="5">
        <v>81020</v>
      </c>
    </row>
    <row r="213" spans="1:3" x14ac:dyDescent="0.2">
      <c r="A213" t="s">
        <v>415</v>
      </c>
      <c r="B213" s="4">
        <f t="shared" ca="1" si="6"/>
        <v>45210</v>
      </c>
      <c r="C213" s="5">
        <v>77370</v>
      </c>
    </row>
    <row r="214" spans="1:3" x14ac:dyDescent="0.2">
      <c r="A214" t="s">
        <v>420</v>
      </c>
      <c r="B214" s="4">
        <f t="shared" ca="1" si="6"/>
        <v>45210</v>
      </c>
      <c r="C214" s="5">
        <v>21630</v>
      </c>
    </row>
    <row r="215" spans="1:3" x14ac:dyDescent="0.2">
      <c r="A215" t="s">
        <v>423</v>
      </c>
      <c r="B215" s="4">
        <f t="shared" ca="1" si="6"/>
        <v>45210</v>
      </c>
      <c r="C215" s="5">
        <v>16575</v>
      </c>
    </row>
    <row r="216" spans="1:3" x14ac:dyDescent="0.2">
      <c r="A216" t="s">
        <v>430</v>
      </c>
      <c r="B216" s="4">
        <f t="shared" ca="1" si="6"/>
        <v>45210</v>
      </c>
      <c r="C216" s="5">
        <v>61720</v>
      </c>
    </row>
    <row r="217" spans="1:3" x14ac:dyDescent="0.2">
      <c r="A217" t="s">
        <v>436</v>
      </c>
      <c r="B217" s="4">
        <f t="shared" ca="1" si="6"/>
        <v>45210</v>
      </c>
      <c r="C217" s="5">
        <v>59120</v>
      </c>
    </row>
    <row r="218" spans="1:3" x14ac:dyDescent="0.2">
      <c r="A218" t="s">
        <v>70</v>
      </c>
      <c r="B218" s="4">
        <f t="shared" ref="B218:B250" ca="1" si="7">TODAY()-193</f>
        <v>45211</v>
      </c>
      <c r="C218" s="5">
        <v>45755</v>
      </c>
    </row>
    <row r="219" spans="1:3" x14ac:dyDescent="0.2">
      <c r="A219" t="s">
        <v>78</v>
      </c>
      <c r="B219" s="4">
        <f t="shared" ca="1" si="7"/>
        <v>45211</v>
      </c>
      <c r="C219" s="5">
        <v>60125</v>
      </c>
    </row>
    <row r="220" spans="1:3" x14ac:dyDescent="0.2">
      <c r="A220" t="s">
        <v>80</v>
      </c>
      <c r="B220" s="4">
        <f t="shared" ca="1" si="7"/>
        <v>45211</v>
      </c>
      <c r="C220" s="5">
        <v>19585</v>
      </c>
    </row>
    <row r="221" spans="1:3" x14ac:dyDescent="0.2">
      <c r="A221" t="s">
        <v>93</v>
      </c>
      <c r="B221" s="4">
        <f t="shared" ca="1" si="7"/>
        <v>45211</v>
      </c>
      <c r="C221" s="5">
        <v>8915</v>
      </c>
    </row>
    <row r="222" spans="1:3" x14ac:dyDescent="0.2">
      <c r="A222" t="s">
        <v>97</v>
      </c>
      <c r="B222" s="4">
        <f t="shared" ca="1" si="7"/>
        <v>45211</v>
      </c>
      <c r="C222" s="5">
        <v>80435</v>
      </c>
    </row>
    <row r="223" spans="1:3" x14ac:dyDescent="0.2">
      <c r="A223" t="s">
        <v>108</v>
      </c>
      <c r="B223" s="4">
        <f t="shared" ca="1" si="7"/>
        <v>45211</v>
      </c>
      <c r="C223" s="5">
        <v>5035</v>
      </c>
    </row>
    <row r="224" spans="1:3" x14ac:dyDescent="0.2">
      <c r="A224" t="s">
        <v>118</v>
      </c>
      <c r="B224" s="4">
        <f t="shared" ca="1" si="7"/>
        <v>45211</v>
      </c>
      <c r="C224" s="5">
        <v>39550</v>
      </c>
    </row>
    <row r="225" spans="1:3" x14ac:dyDescent="0.2">
      <c r="A225" t="s">
        <v>133</v>
      </c>
      <c r="B225" s="4">
        <f t="shared" ca="1" si="7"/>
        <v>45211</v>
      </c>
      <c r="C225" s="5">
        <v>52465</v>
      </c>
    </row>
    <row r="226" spans="1:3" x14ac:dyDescent="0.2">
      <c r="A226" t="s">
        <v>143</v>
      </c>
      <c r="B226" s="4">
        <f t="shared" ca="1" si="7"/>
        <v>45211</v>
      </c>
      <c r="C226" s="5">
        <v>22325</v>
      </c>
    </row>
    <row r="227" spans="1:3" x14ac:dyDescent="0.2">
      <c r="A227" t="s">
        <v>148</v>
      </c>
      <c r="B227" s="4">
        <f t="shared" ca="1" si="7"/>
        <v>45211</v>
      </c>
      <c r="C227" s="5">
        <v>82100</v>
      </c>
    </row>
    <row r="228" spans="1:3" x14ac:dyDescent="0.2">
      <c r="A228" t="s">
        <v>162</v>
      </c>
      <c r="B228" s="4">
        <f t="shared" ca="1" si="7"/>
        <v>45211</v>
      </c>
      <c r="C228" s="5">
        <v>20140</v>
      </c>
    </row>
    <row r="229" spans="1:3" x14ac:dyDescent="0.2">
      <c r="A229" t="s">
        <v>163</v>
      </c>
      <c r="B229" s="4">
        <f t="shared" ca="1" si="7"/>
        <v>45211</v>
      </c>
      <c r="C229" s="5">
        <v>28995</v>
      </c>
    </row>
    <row r="230" spans="1:3" x14ac:dyDescent="0.2">
      <c r="A230" t="s">
        <v>175</v>
      </c>
      <c r="B230" s="4">
        <f t="shared" ca="1" si="7"/>
        <v>45211</v>
      </c>
      <c r="C230" s="5">
        <v>24630</v>
      </c>
    </row>
    <row r="231" spans="1:3" x14ac:dyDescent="0.2">
      <c r="A231" t="s">
        <v>204</v>
      </c>
      <c r="B231" s="4">
        <f t="shared" ca="1" si="7"/>
        <v>45211</v>
      </c>
      <c r="C231" s="5">
        <v>49810</v>
      </c>
    </row>
    <row r="232" spans="1:3" x14ac:dyDescent="0.2">
      <c r="A232" t="s">
        <v>205</v>
      </c>
      <c r="B232" s="4">
        <f t="shared" ca="1" si="7"/>
        <v>45211</v>
      </c>
      <c r="C232" s="5">
        <v>66465</v>
      </c>
    </row>
    <row r="233" spans="1:3" x14ac:dyDescent="0.2">
      <c r="A233" t="s">
        <v>243</v>
      </c>
      <c r="B233" s="4">
        <f t="shared" ca="1" si="7"/>
        <v>45211</v>
      </c>
      <c r="C233" s="5">
        <v>59360</v>
      </c>
    </row>
    <row r="234" spans="1:3" x14ac:dyDescent="0.2">
      <c r="A234" t="s">
        <v>248</v>
      </c>
      <c r="B234" s="4">
        <f t="shared" ca="1" si="7"/>
        <v>45211</v>
      </c>
      <c r="C234" s="5">
        <v>64685</v>
      </c>
    </row>
    <row r="235" spans="1:3" x14ac:dyDescent="0.2">
      <c r="A235" t="s">
        <v>271</v>
      </c>
      <c r="B235" s="4">
        <f t="shared" ca="1" si="7"/>
        <v>45211</v>
      </c>
      <c r="C235" s="5">
        <v>12240</v>
      </c>
    </row>
    <row r="236" spans="1:3" x14ac:dyDescent="0.2">
      <c r="A236" t="s">
        <v>276</v>
      </c>
      <c r="B236" s="4">
        <f t="shared" ca="1" si="7"/>
        <v>45211</v>
      </c>
      <c r="C236" s="5">
        <v>45540</v>
      </c>
    </row>
    <row r="237" spans="1:3" x14ac:dyDescent="0.2">
      <c r="A237" t="s">
        <v>302</v>
      </c>
      <c r="B237" s="4">
        <f t="shared" ca="1" si="7"/>
        <v>45211</v>
      </c>
      <c r="C237" s="5">
        <v>28940</v>
      </c>
    </row>
    <row r="238" spans="1:3" x14ac:dyDescent="0.2">
      <c r="A238" t="s">
        <v>328</v>
      </c>
      <c r="B238" s="4">
        <f t="shared" ca="1" si="7"/>
        <v>45211</v>
      </c>
      <c r="C238" s="5">
        <v>47750</v>
      </c>
    </row>
    <row r="239" spans="1:3" x14ac:dyDescent="0.2">
      <c r="A239" t="s">
        <v>333</v>
      </c>
      <c r="B239" s="4">
        <f t="shared" ca="1" si="7"/>
        <v>45211</v>
      </c>
      <c r="C239" s="5">
        <v>30590</v>
      </c>
    </row>
    <row r="240" spans="1:3" x14ac:dyDescent="0.2">
      <c r="A240" t="s">
        <v>347</v>
      </c>
      <c r="B240" s="4">
        <f t="shared" ca="1" si="7"/>
        <v>45211</v>
      </c>
      <c r="C240" s="5">
        <v>70910</v>
      </c>
    </row>
    <row r="241" spans="1:3" x14ac:dyDescent="0.2">
      <c r="A241" t="s">
        <v>357</v>
      </c>
      <c r="B241" s="4">
        <f t="shared" ca="1" si="7"/>
        <v>45211</v>
      </c>
      <c r="C241" s="5">
        <v>9315</v>
      </c>
    </row>
    <row r="242" spans="1:3" x14ac:dyDescent="0.2">
      <c r="A242" t="s">
        <v>362</v>
      </c>
      <c r="B242" s="4">
        <f t="shared" ca="1" si="7"/>
        <v>45211</v>
      </c>
      <c r="C242" s="5">
        <v>34760</v>
      </c>
    </row>
    <row r="243" spans="1:3" x14ac:dyDescent="0.2">
      <c r="A243" t="s">
        <v>388</v>
      </c>
      <c r="B243" s="4">
        <f t="shared" ca="1" si="7"/>
        <v>45211</v>
      </c>
      <c r="C243" s="5">
        <v>6165</v>
      </c>
    </row>
    <row r="244" spans="1:3" x14ac:dyDescent="0.2">
      <c r="A244" t="s">
        <v>407</v>
      </c>
      <c r="B244" s="4">
        <f t="shared" ca="1" si="7"/>
        <v>45211</v>
      </c>
      <c r="C244" s="5">
        <v>27450</v>
      </c>
    </row>
    <row r="245" spans="1:3" x14ac:dyDescent="0.2">
      <c r="A245" t="s">
        <v>408</v>
      </c>
      <c r="B245" s="4">
        <f t="shared" ca="1" si="7"/>
        <v>45211</v>
      </c>
      <c r="C245" s="5">
        <v>51350</v>
      </c>
    </row>
    <row r="246" spans="1:3" x14ac:dyDescent="0.2">
      <c r="A246" t="s">
        <v>410</v>
      </c>
      <c r="B246" s="4">
        <f t="shared" ca="1" si="7"/>
        <v>45211</v>
      </c>
      <c r="C246" s="5">
        <v>41910</v>
      </c>
    </row>
    <row r="247" spans="1:3" x14ac:dyDescent="0.2">
      <c r="A247" t="s">
        <v>413</v>
      </c>
      <c r="B247" s="4">
        <f t="shared" ca="1" si="7"/>
        <v>45211</v>
      </c>
      <c r="C247" s="5">
        <v>30630</v>
      </c>
    </row>
    <row r="248" spans="1:3" x14ac:dyDescent="0.2">
      <c r="A248" t="s">
        <v>420</v>
      </c>
      <c r="B248" s="4">
        <f t="shared" ca="1" si="7"/>
        <v>45211</v>
      </c>
      <c r="C248" s="5">
        <v>21485</v>
      </c>
    </row>
    <row r="249" spans="1:3" x14ac:dyDescent="0.2">
      <c r="A249" t="s">
        <v>423</v>
      </c>
      <c r="B249" s="4">
        <f t="shared" ca="1" si="7"/>
        <v>45211</v>
      </c>
      <c r="C249" s="5">
        <v>48725</v>
      </c>
    </row>
    <row r="250" spans="1:3" x14ac:dyDescent="0.2">
      <c r="A250" t="s">
        <v>445</v>
      </c>
      <c r="B250" s="4">
        <f t="shared" ca="1" si="7"/>
        <v>45211</v>
      </c>
      <c r="C250" s="5">
        <v>31650</v>
      </c>
    </row>
    <row r="251" spans="1:3" x14ac:dyDescent="0.2">
      <c r="A251" t="s">
        <v>59</v>
      </c>
      <c r="B251" s="4">
        <f t="shared" ref="B251:B286" ca="1" si="8">TODAY()-192</f>
        <v>45212</v>
      </c>
      <c r="C251" s="5">
        <v>17340</v>
      </c>
    </row>
    <row r="252" spans="1:3" x14ac:dyDescent="0.2">
      <c r="A252" t="s">
        <v>64</v>
      </c>
      <c r="B252" s="4">
        <f t="shared" ca="1" si="8"/>
        <v>45212</v>
      </c>
      <c r="C252" s="5">
        <v>23930</v>
      </c>
    </row>
    <row r="253" spans="1:3" x14ac:dyDescent="0.2">
      <c r="A253" t="s">
        <v>70</v>
      </c>
      <c r="B253" s="4">
        <f t="shared" ca="1" si="8"/>
        <v>45212</v>
      </c>
      <c r="C253" s="5">
        <v>63115</v>
      </c>
    </row>
    <row r="254" spans="1:3" x14ac:dyDescent="0.2">
      <c r="A254" t="s">
        <v>80</v>
      </c>
      <c r="B254" s="4">
        <f t="shared" ca="1" si="8"/>
        <v>45212</v>
      </c>
      <c r="C254" s="5">
        <v>40665</v>
      </c>
    </row>
    <row r="255" spans="1:3" x14ac:dyDescent="0.2">
      <c r="A255" t="s">
        <v>97</v>
      </c>
      <c r="B255" s="4">
        <f t="shared" ca="1" si="8"/>
        <v>45212</v>
      </c>
      <c r="C255" s="5">
        <v>81805</v>
      </c>
    </row>
    <row r="256" spans="1:3" x14ac:dyDescent="0.2">
      <c r="A256" t="s">
        <v>113</v>
      </c>
      <c r="B256" s="4">
        <f t="shared" ca="1" si="8"/>
        <v>45212</v>
      </c>
      <c r="C256" s="5">
        <v>35785</v>
      </c>
    </row>
    <row r="257" spans="1:3" x14ac:dyDescent="0.2">
      <c r="A257" t="s">
        <v>125</v>
      </c>
      <c r="B257" s="4">
        <f t="shared" ca="1" si="8"/>
        <v>45212</v>
      </c>
      <c r="C257" s="5">
        <v>16645</v>
      </c>
    </row>
    <row r="258" spans="1:3" x14ac:dyDescent="0.2">
      <c r="A258" t="s">
        <v>130</v>
      </c>
      <c r="B258" s="4">
        <f t="shared" ca="1" si="8"/>
        <v>45212</v>
      </c>
      <c r="C258" s="5">
        <v>34210</v>
      </c>
    </row>
    <row r="259" spans="1:3" x14ac:dyDescent="0.2">
      <c r="A259" t="s">
        <v>140</v>
      </c>
      <c r="B259" s="4">
        <f t="shared" ca="1" si="8"/>
        <v>45212</v>
      </c>
      <c r="C259" s="5">
        <v>26425</v>
      </c>
    </row>
    <row r="260" spans="1:3" x14ac:dyDescent="0.2">
      <c r="A260" t="s">
        <v>158</v>
      </c>
      <c r="B260" s="4">
        <f t="shared" ca="1" si="8"/>
        <v>45212</v>
      </c>
      <c r="C260" s="5">
        <v>5915</v>
      </c>
    </row>
    <row r="261" spans="1:3" x14ac:dyDescent="0.2">
      <c r="A261" t="s">
        <v>163</v>
      </c>
      <c r="B261" s="4">
        <f t="shared" ca="1" si="8"/>
        <v>45212</v>
      </c>
      <c r="C261" s="5">
        <v>50820</v>
      </c>
    </row>
    <row r="262" spans="1:3" x14ac:dyDescent="0.2">
      <c r="A262" t="s">
        <v>172</v>
      </c>
      <c r="B262" s="4">
        <f t="shared" ca="1" si="8"/>
        <v>45212</v>
      </c>
      <c r="C262" s="5">
        <v>12760</v>
      </c>
    </row>
    <row r="263" spans="1:3" x14ac:dyDescent="0.2">
      <c r="A263" t="s">
        <v>175</v>
      </c>
      <c r="B263" s="4">
        <f t="shared" ca="1" si="8"/>
        <v>45212</v>
      </c>
      <c r="C263" s="5">
        <v>35980</v>
      </c>
    </row>
    <row r="264" spans="1:3" x14ac:dyDescent="0.2">
      <c r="A264" t="s">
        <v>176</v>
      </c>
      <c r="B264" s="4">
        <f t="shared" ca="1" si="8"/>
        <v>45212</v>
      </c>
      <c r="C264" s="5">
        <v>15865</v>
      </c>
    </row>
    <row r="265" spans="1:3" x14ac:dyDescent="0.2">
      <c r="A265" t="s">
        <v>181</v>
      </c>
      <c r="B265" s="4">
        <f t="shared" ca="1" si="8"/>
        <v>45212</v>
      </c>
      <c r="C265" s="5">
        <v>25495</v>
      </c>
    </row>
    <row r="266" spans="1:3" x14ac:dyDescent="0.2">
      <c r="A266" t="s">
        <v>194</v>
      </c>
      <c r="B266" s="4">
        <f t="shared" ca="1" si="8"/>
        <v>45212</v>
      </c>
      <c r="C266" s="5">
        <v>84940</v>
      </c>
    </row>
    <row r="267" spans="1:3" x14ac:dyDescent="0.2">
      <c r="A267" t="s">
        <v>205</v>
      </c>
      <c r="B267" s="4">
        <f t="shared" ca="1" si="8"/>
        <v>45212</v>
      </c>
      <c r="C267" s="5">
        <v>37370</v>
      </c>
    </row>
    <row r="268" spans="1:3" x14ac:dyDescent="0.2">
      <c r="A268" t="s">
        <v>208</v>
      </c>
      <c r="B268" s="4">
        <f t="shared" ca="1" si="8"/>
        <v>45212</v>
      </c>
      <c r="C268" s="5">
        <v>60465</v>
      </c>
    </row>
    <row r="269" spans="1:3" x14ac:dyDescent="0.2">
      <c r="A269" t="s">
        <v>244</v>
      </c>
      <c r="B269" s="4">
        <f t="shared" ca="1" si="8"/>
        <v>45212</v>
      </c>
      <c r="C269" s="5">
        <v>64215</v>
      </c>
    </row>
    <row r="270" spans="1:3" x14ac:dyDescent="0.2">
      <c r="A270" t="s">
        <v>245</v>
      </c>
      <c r="B270" s="4">
        <f t="shared" ca="1" si="8"/>
        <v>45212</v>
      </c>
      <c r="C270" s="5">
        <v>84815</v>
      </c>
    </row>
    <row r="271" spans="1:3" x14ac:dyDescent="0.2">
      <c r="A271" t="s">
        <v>288</v>
      </c>
      <c r="B271" s="4">
        <f t="shared" ca="1" si="8"/>
        <v>45212</v>
      </c>
      <c r="C271" s="5">
        <v>80220</v>
      </c>
    </row>
    <row r="272" spans="1:3" x14ac:dyDescent="0.2">
      <c r="A272" t="s">
        <v>306</v>
      </c>
      <c r="B272" s="4">
        <f t="shared" ca="1" si="8"/>
        <v>45212</v>
      </c>
      <c r="C272" s="5">
        <v>53535</v>
      </c>
    </row>
    <row r="273" spans="1:3" x14ac:dyDescent="0.2">
      <c r="A273" t="s">
        <v>320</v>
      </c>
      <c r="B273" s="4">
        <f t="shared" ca="1" si="8"/>
        <v>45212</v>
      </c>
      <c r="C273" s="5">
        <v>64105</v>
      </c>
    </row>
    <row r="274" spans="1:3" x14ac:dyDescent="0.2">
      <c r="A274" t="s">
        <v>328</v>
      </c>
      <c r="B274" s="4">
        <f t="shared" ca="1" si="8"/>
        <v>45212</v>
      </c>
      <c r="C274" s="5">
        <v>83840</v>
      </c>
    </row>
    <row r="275" spans="1:3" x14ac:dyDescent="0.2">
      <c r="A275" t="s">
        <v>337</v>
      </c>
      <c r="B275" s="4">
        <f t="shared" ca="1" si="8"/>
        <v>45212</v>
      </c>
      <c r="C275" s="5">
        <v>23900</v>
      </c>
    </row>
    <row r="276" spans="1:3" x14ac:dyDescent="0.2">
      <c r="A276" t="s">
        <v>362</v>
      </c>
      <c r="B276" s="4">
        <f t="shared" ca="1" si="8"/>
        <v>45212</v>
      </c>
      <c r="C276" s="5">
        <v>66565</v>
      </c>
    </row>
    <row r="277" spans="1:3" x14ac:dyDescent="0.2">
      <c r="A277" t="s">
        <v>375</v>
      </c>
      <c r="B277" s="4">
        <f t="shared" ca="1" si="8"/>
        <v>45212</v>
      </c>
      <c r="C277" s="5">
        <v>25640</v>
      </c>
    </row>
    <row r="278" spans="1:3" x14ac:dyDescent="0.2">
      <c r="A278" t="s">
        <v>388</v>
      </c>
      <c r="B278" s="4">
        <f t="shared" ca="1" si="8"/>
        <v>45212</v>
      </c>
      <c r="C278" s="5">
        <v>24010</v>
      </c>
    </row>
    <row r="279" spans="1:3" x14ac:dyDescent="0.2">
      <c r="A279" t="s">
        <v>393</v>
      </c>
      <c r="B279" s="4">
        <f t="shared" ca="1" si="8"/>
        <v>45212</v>
      </c>
      <c r="C279" s="5">
        <v>72435</v>
      </c>
    </row>
    <row r="280" spans="1:3" x14ac:dyDescent="0.2">
      <c r="A280" t="s">
        <v>407</v>
      </c>
      <c r="B280" s="4">
        <f t="shared" ca="1" si="8"/>
        <v>45212</v>
      </c>
      <c r="C280" s="5">
        <v>15460</v>
      </c>
    </row>
    <row r="281" spans="1:3" x14ac:dyDescent="0.2">
      <c r="A281" t="s">
        <v>408</v>
      </c>
      <c r="B281" s="4">
        <f t="shared" ca="1" si="8"/>
        <v>45212</v>
      </c>
      <c r="C281" s="5">
        <v>53045</v>
      </c>
    </row>
    <row r="282" spans="1:3" x14ac:dyDescent="0.2">
      <c r="A282" t="s">
        <v>410</v>
      </c>
      <c r="B282" s="4">
        <f t="shared" ca="1" si="8"/>
        <v>45212</v>
      </c>
      <c r="C282" s="5">
        <v>50055</v>
      </c>
    </row>
    <row r="283" spans="1:3" x14ac:dyDescent="0.2">
      <c r="A283" t="s">
        <v>416</v>
      </c>
      <c r="B283" s="4">
        <f t="shared" ca="1" si="8"/>
        <v>45212</v>
      </c>
      <c r="C283" s="5">
        <v>7395</v>
      </c>
    </row>
    <row r="284" spans="1:3" x14ac:dyDescent="0.2">
      <c r="A284" t="s">
        <v>418</v>
      </c>
      <c r="B284" s="4">
        <f t="shared" ca="1" si="8"/>
        <v>45212</v>
      </c>
      <c r="C284" s="5">
        <v>19840</v>
      </c>
    </row>
    <row r="285" spans="1:3" x14ac:dyDescent="0.2">
      <c r="A285" t="s">
        <v>420</v>
      </c>
      <c r="B285" s="4">
        <f t="shared" ca="1" si="8"/>
        <v>45212</v>
      </c>
      <c r="C285" s="5">
        <v>45630</v>
      </c>
    </row>
    <row r="286" spans="1:3" x14ac:dyDescent="0.2">
      <c r="A286" t="s">
        <v>428</v>
      </c>
      <c r="B286" s="4">
        <f t="shared" ca="1" si="8"/>
        <v>45212</v>
      </c>
      <c r="C286" s="5">
        <v>69280</v>
      </c>
    </row>
    <row r="287" spans="1:3" x14ac:dyDescent="0.2">
      <c r="A287" t="s">
        <v>51</v>
      </c>
      <c r="B287" s="4">
        <f t="shared" ref="B287:B318" ca="1" si="9">TODAY()-191</f>
        <v>45213</v>
      </c>
      <c r="C287" s="5">
        <v>61900</v>
      </c>
    </row>
    <row r="288" spans="1:3" x14ac:dyDescent="0.2">
      <c r="A288" t="s">
        <v>64</v>
      </c>
      <c r="B288" s="4">
        <f t="shared" ca="1" si="9"/>
        <v>45213</v>
      </c>
      <c r="C288" s="5">
        <v>37145</v>
      </c>
    </row>
    <row r="289" spans="1:3" x14ac:dyDescent="0.2">
      <c r="A289" t="s">
        <v>66</v>
      </c>
      <c r="B289" s="4">
        <f t="shared" ca="1" si="9"/>
        <v>45213</v>
      </c>
      <c r="C289" s="5">
        <v>33630</v>
      </c>
    </row>
    <row r="290" spans="1:3" x14ac:dyDescent="0.2">
      <c r="A290" t="s">
        <v>80</v>
      </c>
      <c r="B290" s="4">
        <f t="shared" ca="1" si="9"/>
        <v>45213</v>
      </c>
      <c r="C290" s="5">
        <v>25650</v>
      </c>
    </row>
    <row r="291" spans="1:3" x14ac:dyDescent="0.2">
      <c r="A291" t="s">
        <v>93</v>
      </c>
      <c r="B291" s="4">
        <f t="shared" ca="1" si="9"/>
        <v>45213</v>
      </c>
      <c r="C291" s="5">
        <v>21780</v>
      </c>
    </row>
    <row r="292" spans="1:3" x14ac:dyDescent="0.2">
      <c r="A292" t="s">
        <v>130</v>
      </c>
      <c r="B292" s="4">
        <f t="shared" ca="1" si="9"/>
        <v>45213</v>
      </c>
      <c r="C292" s="5">
        <v>36315</v>
      </c>
    </row>
    <row r="293" spans="1:3" x14ac:dyDescent="0.2">
      <c r="A293" t="s">
        <v>140</v>
      </c>
      <c r="B293" s="4">
        <f t="shared" ca="1" si="9"/>
        <v>45213</v>
      </c>
      <c r="C293" s="5">
        <v>15390</v>
      </c>
    </row>
    <row r="294" spans="1:3" x14ac:dyDescent="0.2">
      <c r="A294" t="s">
        <v>148</v>
      </c>
      <c r="B294" s="4">
        <f t="shared" ca="1" si="9"/>
        <v>45213</v>
      </c>
      <c r="C294" s="5">
        <v>79270</v>
      </c>
    </row>
    <row r="295" spans="1:3" x14ac:dyDescent="0.2">
      <c r="A295" t="s">
        <v>158</v>
      </c>
      <c r="B295" s="4">
        <f t="shared" ca="1" si="9"/>
        <v>45213</v>
      </c>
      <c r="C295" s="5">
        <v>12760</v>
      </c>
    </row>
    <row r="296" spans="1:3" x14ac:dyDescent="0.2">
      <c r="A296" t="s">
        <v>165</v>
      </c>
      <c r="B296" s="4">
        <f t="shared" ca="1" si="9"/>
        <v>45213</v>
      </c>
      <c r="C296" s="5">
        <v>10540</v>
      </c>
    </row>
    <row r="297" spans="1:3" x14ac:dyDescent="0.2">
      <c r="A297" t="s">
        <v>175</v>
      </c>
      <c r="B297" s="4">
        <f t="shared" ca="1" si="9"/>
        <v>45213</v>
      </c>
      <c r="C297" s="5">
        <v>30030</v>
      </c>
    </row>
    <row r="298" spans="1:3" x14ac:dyDescent="0.2">
      <c r="A298" t="s">
        <v>183</v>
      </c>
      <c r="B298" s="4">
        <f t="shared" ca="1" si="9"/>
        <v>45213</v>
      </c>
      <c r="C298" s="5">
        <v>74495</v>
      </c>
    </row>
    <row r="299" spans="1:3" x14ac:dyDescent="0.2">
      <c r="A299" t="s">
        <v>187</v>
      </c>
      <c r="B299" s="4">
        <f t="shared" ca="1" si="9"/>
        <v>45213</v>
      </c>
      <c r="C299" s="5">
        <v>46130</v>
      </c>
    </row>
    <row r="300" spans="1:3" x14ac:dyDescent="0.2">
      <c r="A300" t="s">
        <v>194</v>
      </c>
      <c r="B300" s="4">
        <f t="shared" ca="1" si="9"/>
        <v>45213</v>
      </c>
      <c r="C300" s="5">
        <v>80270</v>
      </c>
    </row>
    <row r="301" spans="1:3" x14ac:dyDescent="0.2">
      <c r="A301" t="s">
        <v>204</v>
      </c>
      <c r="B301" s="4">
        <f t="shared" ca="1" si="9"/>
        <v>45213</v>
      </c>
      <c r="C301" s="5">
        <v>49600</v>
      </c>
    </row>
    <row r="302" spans="1:3" x14ac:dyDescent="0.2">
      <c r="A302" t="s">
        <v>205</v>
      </c>
      <c r="B302" s="4">
        <f t="shared" ca="1" si="9"/>
        <v>45213</v>
      </c>
      <c r="C302" s="5">
        <v>54185</v>
      </c>
    </row>
    <row r="303" spans="1:3" x14ac:dyDescent="0.2">
      <c r="A303" t="s">
        <v>243</v>
      </c>
      <c r="B303" s="4">
        <f t="shared" ca="1" si="9"/>
        <v>45213</v>
      </c>
      <c r="C303" s="5">
        <v>11655</v>
      </c>
    </row>
    <row r="304" spans="1:3" x14ac:dyDescent="0.2">
      <c r="A304" t="s">
        <v>248</v>
      </c>
      <c r="B304" s="4">
        <f t="shared" ca="1" si="9"/>
        <v>45213</v>
      </c>
      <c r="C304" s="5">
        <v>16120</v>
      </c>
    </row>
    <row r="305" spans="1:3" x14ac:dyDescent="0.2">
      <c r="A305" t="s">
        <v>356</v>
      </c>
      <c r="B305" s="4">
        <f t="shared" ca="1" si="9"/>
        <v>45213</v>
      </c>
      <c r="C305" s="5">
        <v>30640</v>
      </c>
    </row>
    <row r="306" spans="1:3" x14ac:dyDescent="0.2">
      <c r="A306" t="s">
        <v>360</v>
      </c>
      <c r="B306" s="4">
        <f t="shared" ca="1" si="9"/>
        <v>45213</v>
      </c>
      <c r="C306" s="5">
        <v>53000</v>
      </c>
    </row>
    <row r="307" spans="1:3" x14ac:dyDescent="0.2">
      <c r="A307" t="s">
        <v>363</v>
      </c>
      <c r="B307" s="4">
        <f t="shared" ca="1" si="9"/>
        <v>45213</v>
      </c>
      <c r="C307" s="5">
        <v>67955</v>
      </c>
    </row>
    <row r="308" spans="1:3" x14ac:dyDescent="0.2">
      <c r="A308" t="s">
        <v>372</v>
      </c>
      <c r="B308" s="4">
        <f t="shared" ca="1" si="9"/>
        <v>45213</v>
      </c>
      <c r="C308" s="5">
        <v>9190</v>
      </c>
    </row>
    <row r="309" spans="1:3" x14ac:dyDescent="0.2">
      <c r="A309" t="s">
        <v>375</v>
      </c>
      <c r="B309" s="4">
        <f t="shared" ca="1" si="9"/>
        <v>45213</v>
      </c>
      <c r="C309" s="5">
        <v>11135</v>
      </c>
    </row>
    <row r="310" spans="1:3" x14ac:dyDescent="0.2">
      <c r="A310" t="s">
        <v>405</v>
      </c>
      <c r="B310" s="4">
        <f t="shared" ca="1" si="9"/>
        <v>45213</v>
      </c>
      <c r="C310" s="5">
        <v>72630</v>
      </c>
    </row>
    <row r="311" spans="1:3" x14ac:dyDescent="0.2">
      <c r="A311" t="s">
        <v>407</v>
      </c>
      <c r="B311" s="4">
        <f t="shared" ca="1" si="9"/>
        <v>45213</v>
      </c>
      <c r="C311" s="5">
        <v>17690</v>
      </c>
    </row>
    <row r="312" spans="1:3" x14ac:dyDescent="0.2">
      <c r="A312" t="s">
        <v>410</v>
      </c>
      <c r="B312" s="4">
        <f t="shared" ca="1" si="9"/>
        <v>45213</v>
      </c>
      <c r="C312" s="5">
        <v>56805</v>
      </c>
    </row>
    <row r="313" spans="1:3" x14ac:dyDescent="0.2">
      <c r="A313" t="s">
        <v>416</v>
      </c>
      <c r="B313" s="4">
        <f t="shared" ca="1" si="9"/>
        <v>45213</v>
      </c>
      <c r="C313" s="5">
        <v>59405</v>
      </c>
    </row>
    <row r="314" spans="1:3" x14ac:dyDescent="0.2">
      <c r="A314" t="s">
        <v>427</v>
      </c>
      <c r="B314" s="4">
        <f t="shared" ca="1" si="9"/>
        <v>45213</v>
      </c>
      <c r="C314" s="5">
        <v>6425</v>
      </c>
    </row>
    <row r="315" spans="1:3" x14ac:dyDescent="0.2">
      <c r="A315" t="s">
        <v>431</v>
      </c>
      <c r="B315" s="4">
        <f t="shared" ca="1" si="9"/>
        <v>45213</v>
      </c>
      <c r="C315" s="5">
        <v>46310</v>
      </c>
    </row>
    <row r="316" spans="1:3" x14ac:dyDescent="0.2">
      <c r="A316" t="s">
        <v>437</v>
      </c>
      <c r="B316" s="4">
        <f t="shared" ca="1" si="9"/>
        <v>45213</v>
      </c>
      <c r="C316" s="5">
        <v>41615</v>
      </c>
    </row>
    <row r="317" spans="1:3" x14ac:dyDescent="0.2">
      <c r="A317" t="s">
        <v>441</v>
      </c>
      <c r="B317" s="4">
        <f t="shared" ca="1" si="9"/>
        <v>45213</v>
      </c>
      <c r="C317" s="5">
        <v>59015</v>
      </c>
    </row>
    <row r="318" spans="1:3" x14ac:dyDescent="0.2">
      <c r="A318" t="s">
        <v>445</v>
      </c>
      <c r="B318" s="4">
        <f t="shared" ca="1" si="9"/>
        <v>45213</v>
      </c>
      <c r="C318" s="5">
        <v>9400</v>
      </c>
    </row>
    <row r="319" spans="1:3" x14ac:dyDescent="0.2">
      <c r="A319" t="s">
        <v>59</v>
      </c>
      <c r="B319" s="4">
        <f t="shared" ref="B319:B346" ca="1" si="10">TODAY()-190</f>
        <v>45214</v>
      </c>
      <c r="C319" s="5">
        <v>11725</v>
      </c>
    </row>
    <row r="320" spans="1:3" x14ac:dyDescent="0.2">
      <c r="A320" t="s">
        <v>97</v>
      </c>
      <c r="B320" s="4">
        <f t="shared" ca="1" si="10"/>
        <v>45214</v>
      </c>
      <c r="C320" s="5">
        <v>12795</v>
      </c>
    </row>
    <row r="321" spans="1:3" x14ac:dyDescent="0.2">
      <c r="A321" t="s">
        <v>110</v>
      </c>
      <c r="B321" s="4">
        <f t="shared" ca="1" si="10"/>
        <v>45214</v>
      </c>
      <c r="C321" s="5">
        <v>64755</v>
      </c>
    </row>
    <row r="322" spans="1:3" x14ac:dyDescent="0.2">
      <c r="A322" t="s">
        <v>118</v>
      </c>
      <c r="B322" s="4">
        <f t="shared" ca="1" si="10"/>
        <v>45214</v>
      </c>
      <c r="C322" s="5">
        <v>60550</v>
      </c>
    </row>
    <row r="323" spans="1:3" x14ac:dyDescent="0.2">
      <c r="A323" t="s">
        <v>127</v>
      </c>
      <c r="B323" s="4">
        <f t="shared" ca="1" si="10"/>
        <v>45214</v>
      </c>
      <c r="C323" s="5">
        <v>35260</v>
      </c>
    </row>
    <row r="324" spans="1:3" x14ac:dyDescent="0.2">
      <c r="A324" t="s">
        <v>143</v>
      </c>
      <c r="B324" s="4">
        <f t="shared" ca="1" si="10"/>
        <v>45214</v>
      </c>
      <c r="C324" s="5">
        <v>22655</v>
      </c>
    </row>
    <row r="325" spans="1:3" x14ac:dyDescent="0.2">
      <c r="A325" t="s">
        <v>152</v>
      </c>
      <c r="B325" s="4">
        <f t="shared" ca="1" si="10"/>
        <v>45214</v>
      </c>
      <c r="C325" s="5">
        <v>69275</v>
      </c>
    </row>
    <row r="326" spans="1:3" x14ac:dyDescent="0.2">
      <c r="A326" t="s">
        <v>157</v>
      </c>
      <c r="B326" s="4">
        <f t="shared" ca="1" si="10"/>
        <v>45214</v>
      </c>
      <c r="C326" s="5">
        <v>57715</v>
      </c>
    </row>
    <row r="327" spans="1:3" x14ac:dyDescent="0.2">
      <c r="A327" t="s">
        <v>163</v>
      </c>
      <c r="B327" s="4">
        <f t="shared" ca="1" si="10"/>
        <v>45214</v>
      </c>
      <c r="C327" s="5">
        <v>44555</v>
      </c>
    </row>
    <row r="328" spans="1:3" x14ac:dyDescent="0.2">
      <c r="A328" t="s">
        <v>175</v>
      </c>
      <c r="B328" s="4">
        <f t="shared" ca="1" si="10"/>
        <v>45214</v>
      </c>
      <c r="C328" s="5">
        <v>20105</v>
      </c>
    </row>
    <row r="329" spans="1:3" x14ac:dyDescent="0.2">
      <c r="A329" t="s">
        <v>181</v>
      </c>
      <c r="B329" s="4">
        <f t="shared" ca="1" si="10"/>
        <v>45214</v>
      </c>
      <c r="C329" s="5">
        <v>13935</v>
      </c>
    </row>
    <row r="330" spans="1:3" x14ac:dyDescent="0.2">
      <c r="A330" t="s">
        <v>187</v>
      </c>
      <c r="B330" s="4">
        <f t="shared" ca="1" si="10"/>
        <v>45214</v>
      </c>
      <c r="C330" s="5">
        <v>61390</v>
      </c>
    </row>
    <row r="331" spans="1:3" x14ac:dyDescent="0.2">
      <c r="A331" t="s">
        <v>205</v>
      </c>
      <c r="B331" s="4">
        <f t="shared" ca="1" si="10"/>
        <v>45214</v>
      </c>
      <c r="C331" s="5">
        <v>60925</v>
      </c>
    </row>
    <row r="332" spans="1:3" x14ac:dyDescent="0.2">
      <c r="A332" t="s">
        <v>227</v>
      </c>
      <c r="B332" s="4">
        <f t="shared" ca="1" si="10"/>
        <v>45214</v>
      </c>
      <c r="C332" s="5">
        <v>70190</v>
      </c>
    </row>
    <row r="333" spans="1:3" x14ac:dyDescent="0.2">
      <c r="A333" t="s">
        <v>242</v>
      </c>
      <c r="B333" s="4">
        <f t="shared" ca="1" si="10"/>
        <v>45214</v>
      </c>
      <c r="C333" s="5">
        <v>9130</v>
      </c>
    </row>
    <row r="334" spans="1:3" x14ac:dyDescent="0.2">
      <c r="A334" t="s">
        <v>244</v>
      </c>
      <c r="B334" s="4">
        <f t="shared" ca="1" si="10"/>
        <v>45214</v>
      </c>
      <c r="C334" s="5">
        <v>46630</v>
      </c>
    </row>
    <row r="335" spans="1:3" x14ac:dyDescent="0.2">
      <c r="A335" t="s">
        <v>300</v>
      </c>
      <c r="B335" s="4">
        <f t="shared" ca="1" si="10"/>
        <v>45214</v>
      </c>
      <c r="C335" s="5">
        <v>57500</v>
      </c>
    </row>
    <row r="336" spans="1:3" x14ac:dyDescent="0.2">
      <c r="A336" t="s">
        <v>314</v>
      </c>
      <c r="B336" s="4">
        <f t="shared" ca="1" si="10"/>
        <v>45214</v>
      </c>
      <c r="C336" s="5">
        <v>58950</v>
      </c>
    </row>
    <row r="337" spans="1:3" x14ac:dyDescent="0.2">
      <c r="A337" t="s">
        <v>340</v>
      </c>
      <c r="B337" s="4">
        <f t="shared" ca="1" si="10"/>
        <v>45214</v>
      </c>
      <c r="C337" s="5">
        <v>46235</v>
      </c>
    </row>
    <row r="338" spans="1:3" x14ac:dyDescent="0.2">
      <c r="A338" t="s">
        <v>357</v>
      </c>
      <c r="B338" s="4">
        <f t="shared" ca="1" si="10"/>
        <v>45214</v>
      </c>
      <c r="C338" s="5">
        <v>56000</v>
      </c>
    </row>
    <row r="339" spans="1:3" x14ac:dyDescent="0.2">
      <c r="A339" t="s">
        <v>368</v>
      </c>
      <c r="B339" s="4">
        <f t="shared" ca="1" si="10"/>
        <v>45214</v>
      </c>
      <c r="C339" s="5">
        <v>68080</v>
      </c>
    </row>
    <row r="340" spans="1:3" x14ac:dyDescent="0.2">
      <c r="A340" t="s">
        <v>381</v>
      </c>
      <c r="B340" s="4">
        <f t="shared" ca="1" si="10"/>
        <v>45214</v>
      </c>
      <c r="C340" s="5">
        <v>41825</v>
      </c>
    </row>
    <row r="341" spans="1:3" x14ac:dyDescent="0.2">
      <c r="A341" t="s">
        <v>389</v>
      </c>
      <c r="B341" s="4">
        <f t="shared" ca="1" si="10"/>
        <v>45214</v>
      </c>
      <c r="C341" s="5">
        <v>20455</v>
      </c>
    </row>
    <row r="342" spans="1:3" x14ac:dyDescent="0.2">
      <c r="A342" t="s">
        <v>400</v>
      </c>
      <c r="B342" s="4">
        <f t="shared" ca="1" si="10"/>
        <v>45214</v>
      </c>
      <c r="C342" s="5">
        <v>12870</v>
      </c>
    </row>
    <row r="343" spans="1:3" x14ac:dyDescent="0.2">
      <c r="A343" t="s">
        <v>410</v>
      </c>
      <c r="B343" s="4">
        <f t="shared" ca="1" si="10"/>
        <v>45214</v>
      </c>
      <c r="C343" s="5">
        <v>59895</v>
      </c>
    </row>
    <row r="344" spans="1:3" x14ac:dyDescent="0.2">
      <c r="A344" t="s">
        <v>420</v>
      </c>
      <c r="B344" s="4">
        <f t="shared" ca="1" si="10"/>
        <v>45214</v>
      </c>
      <c r="C344" s="5">
        <v>46285</v>
      </c>
    </row>
    <row r="345" spans="1:3" x14ac:dyDescent="0.2">
      <c r="A345" t="s">
        <v>427</v>
      </c>
      <c r="B345" s="4">
        <f t="shared" ca="1" si="10"/>
        <v>45214</v>
      </c>
      <c r="C345" s="5">
        <v>61350</v>
      </c>
    </row>
    <row r="346" spans="1:3" x14ac:dyDescent="0.2">
      <c r="A346" t="s">
        <v>431</v>
      </c>
      <c r="B346" s="4">
        <f t="shared" ca="1" si="10"/>
        <v>45214</v>
      </c>
      <c r="C346" s="5">
        <v>38265</v>
      </c>
    </row>
    <row r="347" spans="1:3" x14ac:dyDescent="0.2">
      <c r="A347" t="s">
        <v>51</v>
      </c>
      <c r="B347" s="4">
        <f t="shared" ref="B347:B388" ca="1" si="11">TODAY()-189</f>
        <v>45215</v>
      </c>
      <c r="C347" s="5">
        <v>77635</v>
      </c>
    </row>
    <row r="348" spans="1:3" x14ac:dyDescent="0.2">
      <c r="A348" t="s">
        <v>70</v>
      </c>
      <c r="B348" s="4">
        <f t="shared" ca="1" si="11"/>
        <v>45215</v>
      </c>
      <c r="C348" s="5">
        <v>21170</v>
      </c>
    </row>
    <row r="349" spans="1:3" x14ac:dyDescent="0.2">
      <c r="A349" t="s">
        <v>93</v>
      </c>
      <c r="B349" s="4">
        <f t="shared" ca="1" si="11"/>
        <v>45215</v>
      </c>
      <c r="C349" s="5">
        <v>8345</v>
      </c>
    </row>
    <row r="350" spans="1:3" x14ac:dyDescent="0.2">
      <c r="A350" t="s">
        <v>96</v>
      </c>
      <c r="B350" s="4">
        <f t="shared" ca="1" si="11"/>
        <v>45215</v>
      </c>
      <c r="C350" s="5">
        <v>71765</v>
      </c>
    </row>
    <row r="351" spans="1:3" x14ac:dyDescent="0.2">
      <c r="A351" t="s">
        <v>103</v>
      </c>
      <c r="B351" s="4">
        <f t="shared" ca="1" si="11"/>
        <v>45215</v>
      </c>
      <c r="C351" s="5">
        <v>13960</v>
      </c>
    </row>
    <row r="352" spans="1:3" x14ac:dyDescent="0.2">
      <c r="A352" t="s">
        <v>108</v>
      </c>
      <c r="B352" s="4">
        <f t="shared" ca="1" si="11"/>
        <v>45215</v>
      </c>
      <c r="C352" s="5">
        <v>54185</v>
      </c>
    </row>
    <row r="353" spans="1:3" x14ac:dyDescent="0.2">
      <c r="A353" t="s">
        <v>118</v>
      </c>
      <c r="B353" s="4">
        <f t="shared" ca="1" si="11"/>
        <v>45215</v>
      </c>
      <c r="C353" s="5">
        <v>72615</v>
      </c>
    </row>
    <row r="354" spans="1:3" x14ac:dyDescent="0.2">
      <c r="A354" t="s">
        <v>125</v>
      </c>
      <c r="B354" s="4">
        <f t="shared" ca="1" si="11"/>
        <v>45215</v>
      </c>
      <c r="C354" s="5">
        <v>72580</v>
      </c>
    </row>
    <row r="355" spans="1:3" x14ac:dyDescent="0.2">
      <c r="A355" t="s">
        <v>140</v>
      </c>
      <c r="B355" s="4">
        <f t="shared" ca="1" si="11"/>
        <v>45215</v>
      </c>
      <c r="C355" s="5">
        <v>60370</v>
      </c>
    </row>
    <row r="356" spans="1:3" x14ac:dyDescent="0.2">
      <c r="A356" t="s">
        <v>141</v>
      </c>
      <c r="B356" s="4">
        <f t="shared" ca="1" si="11"/>
        <v>45215</v>
      </c>
      <c r="C356" s="5">
        <v>45265</v>
      </c>
    </row>
    <row r="357" spans="1:3" x14ac:dyDescent="0.2">
      <c r="A357" t="s">
        <v>143</v>
      </c>
      <c r="B357" s="4">
        <f t="shared" ca="1" si="11"/>
        <v>45215</v>
      </c>
      <c r="C357" s="5">
        <v>35195</v>
      </c>
    </row>
    <row r="358" spans="1:3" x14ac:dyDescent="0.2">
      <c r="A358" t="s">
        <v>148</v>
      </c>
      <c r="B358" s="4">
        <f t="shared" ca="1" si="11"/>
        <v>45215</v>
      </c>
      <c r="C358" s="5">
        <v>74875</v>
      </c>
    </row>
    <row r="359" spans="1:3" x14ac:dyDescent="0.2">
      <c r="A359" t="s">
        <v>152</v>
      </c>
      <c r="B359" s="4">
        <f t="shared" ca="1" si="11"/>
        <v>45215</v>
      </c>
      <c r="C359" s="5">
        <v>25475</v>
      </c>
    </row>
    <row r="360" spans="1:3" x14ac:dyDescent="0.2">
      <c r="A360" t="s">
        <v>163</v>
      </c>
      <c r="B360" s="4">
        <f t="shared" ca="1" si="11"/>
        <v>45215</v>
      </c>
      <c r="C360" s="5">
        <v>36720</v>
      </c>
    </row>
    <row r="361" spans="1:3" x14ac:dyDescent="0.2">
      <c r="A361" t="s">
        <v>165</v>
      </c>
      <c r="B361" s="4">
        <f t="shared" ca="1" si="11"/>
        <v>45215</v>
      </c>
      <c r="C361" s="5">
        <v>22555</v>
      </c>
    </row>
    <row r="362" spans="1:3" x14ac:dyDescent="0.2">
      <c r="A362" t="s">
        <v>172</v>
      </c>
      <c r="B362" s="4">
        <f t="shared" ca="1" si="11"/>
        <v>45215</v>
      </c>
      <c r="C362" s="5">
        <v>22275</v>
      </c>
    </row>
    <row r="363" spans="1:3" x14ac:dyDescent="0.2">
      <c r="A363" t="s">
        <v>176</v>
      </c>
      <c r="B363" s="4">
        <f t="shared" ca="1" si="11"/>
        <v>45215</v>
      </c>
      <c r="C363" s="5">
        <v>83470</v>
      </c>
    </row>
    <row r="364" spans="1:3" x14ac:dyDescent="0.2">
      <c r="A364" t="s">
        <v>187</v>
      </c>
      <c r="B364" s="4">
        <f t="shared" ca="1" si="11"/>
        <v>45215</v>
      </c>
      <c r="C364" s="5">
        <v>61740</v>
      </c>
    </row>
    <row r="365" spans="1:3" x14ac:dyDescent="0.2">
      <c r="A365" t="s">
        <v>198</v>
      </c>
      <c r="B365" s="4">
        <f t="shared" ca="1" si="11"/>
        <v>45215</v>
      </c>
      <c r="C365" s="5">
        <v>32905</v>
      </c>
    </row>
    <row r="366" spans="1:3" x14ac:dyDescent="0.2">
      <c r="A366" t="s">
        <v>208</v>
      </c>
      <c r="B366" s="4">
        <f t="shared" ca="1" si="11"/>
        <v>45215</v>
      </c>
      <c r="C366" s="5">
        <v>29110</v>
      </c>
    </row>
    <row r="367" spans="1:3" x14ac:dyDescent="0.2">
      <c r="A367" t="s">
        <v>242</v>
      </c>
      <c r="B367" s="4">
        <f t="shared" ca="1" si="11"/>
        <v>45215</v>
      </c>
      <c r="C367" s="5">
        <v>5230</v>
      </c>
    </row>
    <row r="368" spans="1:3" x14ac:dyDescent="0.2">
      <c r="A368" t="s">
        <v>243</v>
      </c>
      <c r="B368" s="4">
        <f t="shared" ca="1" si="11"/>
        <v>45215</v>
      </c>
      <c r="C368" s="5">
        <v>24455</v>
      </c>
    </row>
    <row r="369" spans="1:3" x14ac:dyDescent="0.2">
      <c r="A369" t="s">
        <v>248</v>
      </c>
      <c r="B369" s="4">
        <f t="shared" ca="1" si="11"/>
        <v>45215</v>
      </c>
      <c r="C369" s="5">
        <v>41810</v>
      </c>
    </row>
    <row r="370" spans="1:3" x14ac:dyDescent="0.2">
      <c r="A370" t="s">
        <v>301</v>
      </c>
      <c r="B370" s="4">
        <f t="shared" ca="1" si="11"/>
        <v>45215</v>
      </c>
      <c r="C370" s="5">
        <v>38985</v>
      </c>
    </row>
    <row r="371" spans="1:3" x14ac:dyDescent="0.2">
      <c r="A371" t="s">
        <v>302</v>
      </c>
      <c r="B371" s="4">
        <f t="shared" ca="1" si="11"/>
        <v>45215</v>
      </c>
      <c r="C371" s="5">
        <v>50740</v>
      </c>
    </row>
    <row r="372" spans="1:3" x14ac:dyDescent="0.2">
      <c r="A372" t="s">
        <v>306</v>
      </c>
      <c r="B372" s="4">
        <f t="shared" ca="1" si="11"/>
        <v>45215</v>
      </c>
      <c r="C372" s="5">
        <v>33670</v>
      </c>
    </row>
    <row r="373" spans="1:3" x14ac:dyDescent="0.2">
      <c r="A373" t="s">
        <v>328</v>
      </c>
      <c r="B373" s="4">
        <f t="shared" ca="1" si="11"/>
        <v>45215</v>
      </c>
      <c r="C373" s="5">
        <v>75590</v>
      </c>
    </row>
    <row r="374" spans="1:3" x14ac:dyDescent="0.2">
      <c r="A374" t="s">
        <v>333</v>
      </c>
      <c r="B374" s="4">
        <f t="shared" ca="1" si="11"/>
        <v>45215</v>
      </c>
      <c r="C374" s="5">
        <v>33215</v>
      </c>
    </row>
    <row r="375" spans="1:3" x14ac:dyDescent="0.2">
      <c r="A375" t="s">
        <v>356</v>
      </c>
      <c r="B375" s="4">
        <f t="shared" ca="1" si="11"/>
        <v>45215</v>
      </c>
      <c r="C375" s="5">
        <v>34850</v>
      </c>
    </row>
    <row r="376" spans="1:3" x14ac:dyDescent="0.2">
      <c r="A376" t="s">
        <v>357</v>
      </c>
      <c r="B376" s="4">
        <f t="shared" ca="1" si="11"/>
        <v>45215</v>
      </c>
      <c r="C376" s="5">
        <v>57385</v>
      </c>
    </row>
    <row r="377" spans="1:3" x14ac:dyDescent="0.2">
      <c r="A377" t="s">
        <v>368</v>
      </c>
      <c r="B377" s="4">
        <f t="shared" ca="1" si="11"/>
        <v>45215</v>
      </c>
      <c r="C377" s="5">
        <v>20485</v>
      </c>
    </row>
    <row r="378" spans="1:3" x14ac:dyDescent="0.2">
      <c r="A378" t="s">
        <v>381</v>
      </c>
      <c r="B378" s="4">
        <f t="shared" ca="1" si="11"/>
        <v>45215</v>
      </c>
      <c r="C378" s="5">
        <v>53235</v>
      </c>
    </row>
    <row r="379" spans="1:3" x14ac:dyDescent="0.2">
      <c r="A379" t="s">
        <v>405</v>
      </c>
      <c r="B379" s="4">
        <f t="shared" ca="1" si="11"/>
        <v>45215</v>
      </c>
      <c r="C379" s="5">
        <v>68210</v>
      </c>
    </row>
    <row r="380" spans="1:3" x14ac:dyDescent="0.2">
      <c r="A380" t="s">
        <v>407</v>
      </c>
      <c r="B380" s="4">
        <f t="shared" ca="1" si="11"/>
        <v>45215</v>
      </c>
      <c r="C380" s="5">
        <v>10495</v>
      </c>
    </row>
    <row r="381" spans="1:3" x14ac:dyDescent="0.2">
      <c r="A381" t="s">
        <v>408</v>
      </c>
      <c r="B381" s="4">
        <f t="shared" ca="1" si="11"/>
        <v>45215</v>
      </c>
      <c r="C381" s="5">
        <v>84815</v>
      </c>
    </row>
    <row r="382" spans="1:3" x14ac:dyDescent="0.2">
      <c r="A382" t="s">
        <v>410</v>
      </c>
      <c r="B382" s="4">
        <f t="shared" ca="1" si="11"/>
        <v>45215</v>
      </c>
      <c r="C382" s="5">
        <v>67735</v>
      </c>
    </row>
    <row r="383" spans="1:3" x14ac:dyDescent="0.2">
      <c r="A383" t="s">
        <v>413</v>
      </c>
      <c r="B383" s="4">
        <f t="shared" ca="1" si="11"/>
        <v>45215</v>
      </c>
      <c r="C383" s="5">
        <v>48450</v>
      </c>
    </row>
    <row r="384" spans="1:3" x14ac:dyDescent="0.2">
      <c r="A384" t="s">
        <v>415</v>
      </c>
      <c r="B384" s="4">
        <f t="shared" ca="1" si="11"/>
        <v>45215</v>
      </c>
      <c r="C384" s="5">
        <v>17310</v>
      </c>
    </row>
    <row r="385" spans="1:3" x14ac:dyDescent="0.2">
      <c r="A385" t="s">
        <v>423</v>
      </c>
      <c r="B385" s="4">
        <f t="shared" ca="1" si="11"/>
        <v>45215</v>
      </c>
      <c r="C385" s="5">
        <v>17800</v>
      </c>
    </row>
    <row r="386" spans="1:3" x14ac:dyDescent="0.2">
      <c r="A386" t="s">
        <v>430</v>
      </c>
      <c r="B386" s="4">
        <f t="shared" ca="1" si="11"/>
        <v>45215</v>
      </c>
      <c r="C386" s="5">
        <v>60460</v>
      </c>
    </row>
    <row r="387" spans="1:3" x14ac:dyDescent="0.2">
      <c r="A387" t="s">
        <v>436</v>
      </c>
      <c r="B387" s="4">
        <f t="shared" ca="1" si="11"/>
        <v>45215</v>
      </c>
      <c r="C387" s="5">
        <v>43725</v>
      </c>
    </row>
    <row r="388" spans="1:3" x14ac:dyDescent="0.2">
      <c r="A388" t="s">
        <v>441</v>
      </c>
      <c r="B388" s="4">
        <f t="shared" ca="1" si="11"/>
        <v>45215</v>
      </c>
      <c r="C388" s="5">
        <v>14490</v>
      </c>
    </row>
    <row r="389" spans="1:3" x14ac:dyDescent="0.2">
      <c r="A389" t="s">
        <v>70</v>
      </c>
      <c r="B389" s="4">
        <f t="shared" ref="B389:B422" ca="1" si="12">TODAY()-188</f>
        <v>45216</v>
      </c>
      <c r="C389" s="5">
        <v>69645</v>
      </c>
    </row>
    <row r="390" spans="1:3" x14ac:dyDescent="0.2">
      <c r="A390" t="s">
        <v>78</v>
      </c>
      <c r="B390" s="4">
        <f t="shared" ca="1" si="12"/>
        <v>45216</v>
      </c>
      <c r="C390" s="5">
        <v>8165</v>
      </c>
    </row>
    <row r="391" spans="1:3" x14ac:dyDescent="0.2">
      <c r="A391" t="s">
        <v>93</v>
      </c>
      <c r="B391" s="4">
        <f t="shared" ca="1" si="12"/>
        <v>45216</v>
      </c>
      <c r="C391" s="5">
        <v>44440</v>
      </c>
    </row>
    <row r="392" spans="1:3" x14ac:dyDescent="0.2">
      <c r="A392" t="s">
        <v>103</v>
      </c>
      <c r="B392" s="4">
        <f t="shared" ca="1" si="12"/>
        <v>45216</v>
      </c>
      <c r="C392" s="5">
        <v>13575</v>
      </c>
    </row>
    <row r="393" spans="1:3" x14ac:dyDescent="0.2">
      <c r="A393" t="s">
        <v>113</v>
      </c>
      <c r="B393" s="4">
        <f t="shared" ca="1" si="12"/>
        <v>45216</v>
      </c>
      <c r="C393" s="5">
        <v>82235</v>
      </c>
    </row>
    <row r="394" spans="1:3" x14ac:dyDescent="0.2">
      <c r="A394" t="s">
        <v>118</v>
      </c>
      <c r="B394" s="4">
        <f t="shared" ca="1" si="12"/>
        <v>45216</v>
      </c>
      <c r="C394" s="5">
        <v>81605</v>
      </c>
    </row>
    <row r="395" spans="1:3" x14ac:dyDescent="0.2">
      <c r="A395" t="s">
        <v>141</v>
      </c>
      <c r="B395" s="4">
        <f t="shared" ca="1" si="12"/>
        <v>45216</v>
      </c>
      <c r="C395" s="5">
        <v>68650</v>
      </c>
    </row>
    <row r="396" spans="1:3" x14ac:dyDescent="0.2">
      <c r="A396" t="s">
        <v>152</v>
      </c>
      <c r="B396" s="4">
        <f t="shared" ca="1" si="12"/>
        <v>45216</v>
      </c>
      <c r="C396" s="5">
        <v>64520</v>
      </c>
    </row>
    <row r="397" spans="1:3" x14ac:dyDescent="0.2">
      <c r="A397" t="s">
        <v>162</v>
      </c>
      <c r="B397" s="4">
        <f t="shared" ca="1" si="12"/>
        <v>45216</v>
      </c>
      <c r="C397" s="5">
        <v>80420</v>
      </c>
    </row>
    <row r="398" spans="1:3" x14ac:dyDescent="0.2">
      <c r="A398" t="s">
        <v>163</v>
      </c>
      <c r="B398" s="4">
        <f t="shared" ca="1" si="12"/>
        <v>45216</v>
      </c>
      <c r="C398" s="5">
        <v>58905</v>
      </c>
    </row>
    <row r="399" spans="1:3" x14ac:dyDescent="0.2">
      <c r="A399" t="s">
        <v>176</v>
      </c>
      <c r="B399" s="4">
        <f t="shared" ca="1" si="12"/>
        <v>45216</v>
      </c>
      <c r="C399" s="5">
        <v>35900</v>
      </c>
    </row>
    <row r="400" spans="1:3" x14ac:dyDescent="0.2">
      <c r="A400" t="s">
        <v>183</v>
      </c>
      <c r="B400" s="4">
        <f t="shared" ca="1" si="12"/>
        <v>45216</v>
      </c>
      <c r="C400" s="5">
        <v>37140</v>
      </c>
    </row>
    <row r="401" spans="1:3" x14ac:dyDescent="0.2">
      <c r="A401" t="s">
        <v>194</v>
      </c>
      <c r="B401" s="4">
        <f t="shared" ca="1" si="12"/>
        <v>45216</v>
      </c>
      <c r="C401" s="5">
        <v>53645</v>
      </c>
    </row>
    <row r="402" spans="1:3" x14ac:dyDescent="0.2">
      <c r="A402" t="s">
        <v>204</v>
      </c>
      <c r="B402" s="4">
        <f t="shared" ca="1" si="12"/>
        <v>45216</v>
      </c>
      <c r="C402" s="5">
        <v>25275</v>
      </c>
    </row>
    <row r="403" spans="1:3" x14ac:dyDescent="0.2">
      <c r="A403" t="s">
        <v>205</v>
      </c>
      <c r="B403" s="4">
        <f t="shared" ca="1" si="12"/>
        <v>45216</v>
      </c>
      <c r="C403" s="5">
        <v>79400</v>
      </c>
    </row>
    <row r="404" spans="1:3" x14ac:dyDescent="0.2">
      <c r="A404" t="s">
        <v>227</v>
      </c>
      <c r="B404" s="4">
        <f t="shared" ca="1" si="12"/>
        <v>45216</v>
      </c>
      <c r="C404" s="5">
        <v>30405</v>
      </c>
    </row>
    <row r="405" spans="1:3" x14ac:dyDescent="0.2">
      <c r="A405" t="s">
        <v>244</v>
      </c>
      <c r="B405" s="4">
        <f t="shared" ca="1" si="12"/>
        <v>45216</v>
      </c>
      <c r="C405" s="5">
        <v>36180</v>
      </c>
    </row>
    <row r="406" spans="1:3" x14ac:dyDescent="0.2">
      <c r="A406" t="s">
        <v>248</v>
      </c>
      <c r="B406" s="4">
        <f t="shared" ca="1" si="12"/>
        <v>45216</v>
      </c>
      <c r="C406" s="5">
        <v>44835</v>
      </c>
    </row>
    <row r="407" spans="1:3" x14ac:dyDescent="0.2">
      <c r="A407" t="s">
        <v>271</v>
      </c>
      <c r="B407" s="4">
        <f t="shared" ca="1" si="12"/>
        <v>45216</v>
      </c>
      <c r="C407" s="5">
        <v>13020</v>
      </c>
    </row>
    <row r="408" spans="1:3" x14ac:dyDescent="0.2">
      <c r="A408" t="s">
        <v>300</v>
      </c>
      <c r="B408" s="4">
        <f t="shared" ca="1" si="12"/>
        <v>45216</v>
      </c>
      <c r="C408" s="5">
        <v>10540</v>
      </c>
    </row>
    <row r="409" spans="1:3" x14ac:dyDescent="0.2">
      <c r="A409" t="s">
        <v>333</v>
      </c>
      <c r="B409" s="4">
        <f t="shared" ca="1" si="12"/>
        <v>45216</v>
      </c>
      <c r="C409" s="5">
        <v>80630</v>
      </c>
    </row>
    <row r="410" spans="1:3" x14ac:dyDescent="0.2">
      <c r="A410" t="s">
        <v>347</v>
      </c>
      <c r="B410" s="4">
        <f t="shared" ca="1" si="12"/>
        <v>45216</v>
      </c>
      <c r="C410" s="5">
        <v>38620</v>
      </c>
    </row>
    <row r="411" spans="1:3" x14ac:dyDescent="0.2">
      <c r="A411" t="s">
        <v>357</v>
      </c>
      <c r="B411" s="4">
        <f t="shared" ca="1" si="12"/>
        <v>45216</v>
      </c>
      <c r="C411" s="5">
        <v>22540</v>
      </c>
    </row>
    <row r="412" spans="1:3" x14ac:dyDescent="0.2">
      <c r="A412" t="s">
        <v>360</v>
      </c>
      <c r="B412" s="4">
        <f t="shared" ca="1" si="12"/>
        <v>45216</v>
      </c>
      <c r="C412" s="5">
        <v>77625</v>
      </c>
    </row>
    <row r="413" spans="1:3" x14ac:dyDescent="0.2">
      <c r="A413" t="s">
        <v>363</v>
      </c>
      <c r="B413" s="4">
        <f t="shared" ca="1" si="12"/>
        <v>45216</v>
      </c>
      <c r="C413" s="5">
        <v>73520</v>
      </c>
    </row>
    <row r="414" spans="1:3" x14ac:dyDescent="0.2">
      <c r="A414" t="s">
        <v>372</v>
      </c>
      <c r="B414" s="4">
        <f t="shared" ca="1" si="12"/>
        <v>45216</v>
      </c>
      <c r="C414" s="5">
        <v>14520</v>
      </c>
    </row>
    <row r="415" spans="1:3" x14ac:dyDescent="0.2">
      <c r="A415" t="s">
        <v>389</v>
      </c>
      <c r="B415" s="4">
        <f t="shared" ca="1" si="12"/>
        <v>45216</v>
      </c>
      <c r="C415" s="5">
        <v>78080</v>
      </c>
    </row>
    <row r="416" spans="1:3" x14ac:dyDescent="0.2">
      <c r="A416" t="s">
        <v>393</v>
      </c>
      <c r="B416" s="4">
        <f t="shared" ca="1" si="12"/>
        <v>45216</v>
      </c>
      <c r="C416" s="5">
        <v>6175</v>
      </c>
    </row>
    <row r="417" spans="1:3" x14ac:dyDescent="0.2">
      <c r="A417" t="s">
        <v>405</v>
      </c>
      <c r="B417" s="4">
        <f t="shared" ca="1" si="12"/>
        <v>45216</v>
      </c>
      <c r="C417" s="5">
        <v>77995</v>
      </c>
    </row>
    <row r="418" spans="1:3" x14ac:dyDescent="0.2">
      <c r="A418" t="s">
        <v>407</v>
      </c>
      <c r="B418" s="4">
        <f t="shared" ca="1" si="12"/>
        <v>45216</v>
      </c>
      <c r="C418" s="5">
        <v>16380</v>
      </c>
    </row>
    <row r="419" spans="1:3" x14ac:dyDescent="0.2">
      <c r="A419" t="s">
        <v>413</v>
      </c>
      <c r="B419" s="4">
        <f t="shared" ca="1" si="12"/>
        <v>45216</v>
      </c>
      <c r="C419" s="5">
        <v>72275</v>
      </c>
    </row>
    <row r="420" spans="1:3" x14ac:dyDescent="0.2">
      <c r="A420" t="s">
        <v>415</v>
      </c>
      <c r="B420" s="4">
        <f t="shared" ca="1" si="12"/>
        <v>45216</v>
      </c>
      <c r="C420" s="5">
        <v>77885</v>
      </c>
    </row>
    <row r="421" spans="1:3" x14ac:dyDescent="0.2">
      <c r="A421" t="s">
        <v>423</v>
      </c>
      <c r="B421" s="4">
        <f t="shared" ca="1" si="12"/>
        <v>45216</v>
      </c>
      <c r="C421" s="5">
        <v>15070</v>
      </c>
    </row>
    <row r="422" spans="1:3" x14ac:dyDescent="0.2">
      <c r="A422" t="s">
        <v>431</v>
      </c>
      <c r="B422" s="4">
        <f t="shared" ca="1" si="12"/>
        <v>45216</v>
      </c>
      <c r="C422" s="5">
        <v>40470</v>
      </c>
    </row>
    <row r="423" spans="1:3" x14ac:dyDescent="0.2">
      <c r="A423" t="s">
        <v>49</v>
      </c>
      <c r="B423" s="4">
        <f t="shared" ref="B423:B451" ca="1" si="13">TODAY()-187</f>
        <v>45217</v>
      </c>
      <c r="C423" s="5">
        <v>49270</v>
      </c>
    </row>
    <row r="424" spans="1:3" x14ac:dyDescent="0.2">
      <c r="A424" t="s">
        <v>51</v>
      </c>
      <c r="B424" s="4">
        <f t="shared" ca="1" si="13"/>
        <v>45217</v>
      </c>
      <c r="C424" s="5">
        <v>21005</v>
      </c>
    </row>
    <row r="425" spans="1:3" x14ac:dyDescent="0.2">
      <c r="A425" t="s">
        <v>93</v>
      </c>
      <c r="B425" s="4">
        <f t="shared" ca="1" si="13"/>
        <v>45217</v>
      </c>
      <c r="C425" s="5">
        <v>59450</v>
      </c>
    </row>
    <row r="426" spans="1:3" x14ac:dyDescent="0.2">
      <c r="A426" t="s">
        <v>97</v>
      </c>
      <c r="B426" s="4">
        <f t="shared" ca="1" si="13"/>
        <v>45217</v>
      </c>
      <c r="C426" s="5">
        <v>39320</v>
      </c>
    </row>
    <row r="427" spans="1:3" x14ac:dyDescent="0.2">
      <c r="A427" t="s">
        <v>110</v>
      </c>
      <c r="B427" s="4">
        <f t="shared" ca="1" si="13"/>
        <v>45217</v>
      </c>
      <c r="C427" s="5">
        <v>14860</v>
      </c>
    </row>
    <row r="428" spans="1:3" x14ac:dyDescent="0.2">
      <c r="A428" t="s">
        <v>133</v>
      </c>
      <c r="B428" s="4">
        <f t="shared" ca="1" si="13"/>
        <v>45217</v>
      </c>
      <c r="C428" s="5">
        <v>78885</v>
      </c>
    </row>
    <row r="429" spans="1:3" x14ac:dyDescent="0.2">
      <c r="A429" t="s">
        <v>141</v>
      </c>
      <c r="B429" s="4">
        <f t="shared" ca="1" si="13"/>
        <v>45217</v>
      </c>
      <c r="C429" s="5">
        <v>59975</v>
      </c>
    </row>
    <row r="430" spans="1:3" x14ac:dyDescent="0.2">
      <c r="A430" t="s">
        <v>143</v>
      </c>
      <c r="B430" s="4">
        <f t="shared" ca="1" si="13"/>
        <v>45217</v>
      </c>
      <c r="C430" s="5">
        <v>16325</v>
      </c>
    </row>
    <row r="431" spans="1:3" x14ac:dyDescent="0.2">
      <c r="A431" t="s">
        <v>152</v>
      </c>
      <c r="B431" s="4">
        <f t="shared" ca="1" si="13"/>
        <v>45217</v>
      </c>
      <c r="C431" s="5">
        <v>31170</v>
      </c>
    </row>
    <row r="432" spans="1:3" x14ac:dyDescent="0.2">
      <c r="A432" t="s">
        <v>163</v>
      </c>
      <c r="B432" s="4">
        <f t="shared" ca="1" si="13"/>
        <v>45217</v>
      </c>
      <c r="C432" s="5">
        <v>25295</v>
      </c>
    </row>
    <row r="433" spans="1:3" x14ac:dyDescent="0.2">
      <c r="A433" t="s">
        <v>187</v>
      </c>
      <c r="B433" s="4">
        <f t="shared" ca="1" si="13"/>
        <v>45217</v>
      </c>
      <c r="C433" s="5">
        <v>31155</v>
      </c>
    </row>
    <row r="434" spans="1:3" x14ac:dyDescent="0.2">
      <c r="A434" t="s">
        <v>198</v>
      </c>
      <c r="B434" s="4">
        <f t="shared" ca="1" si="13"/>
        <v>45217</v>
      </c>
      <c r="C434" s="5">
        <v>54830</v>
      </c>
    </row>
    <row r="435" spans="1:3" x14ac:dyDescent="0.2">
      <c r="A435" t="s">
        <v>227</v>
      </c>
      <c r="B435" s="4">
        <f t="shared" ca="1" si="13"/>
        <v>45217</v>
      </c>
      <c r="C435" s="5">
        <v>11380</v>
      </c>
    </row>
    <row r="436" spans="1:3" x14ac:dyDescent="0.2">
      <c r="A436" t="s">
        <v>261</v>
      </c>
      <c r="B436" s="4">
        <f t="shared" ca="1" si="13"/>
        <v>45217</v>
      </c>
      <c r="C436" s="5">
        <v>5870</v>
      </c>
    </row>
    <row r="437" spans="1:3" x14ac:dyDescent="0.2">
      <c r="A437" t="s">
        <v>288</v>
      </c>
      <c r="B437" s="4">
        <f t="shared" ca="1" si="13"/>
        <v>45217</v>
      </c>
      <c r="C437" s="5">
        <v>14155</v>
      </c>
    </row>
    <row r="438" spans="1:3" x14ac:dyDescent="0.2">
      <c r="A438" t="s">
        <v>301</v>
      </c>
      <c r="B438" s="4">
        <f t="shared" ca="1" si="13"/>
        <v>45217</v>
      </c>
      <c r="C438" s="5">
        <v>59860</v>
      </c>
    </row>
    <row r="439" spans="1:3" x14ac:dyDescent="0.2">
      <c r="A439" t="s">
        <v>333</v>
      </c>
      <c r="B439" s="4">
        <f t="shared" ca="1" si="13"/>
        <v>45217</v>
      </c>
      <c r="C439" s="5">
        <v>7635</v>
      </c>
    </row>
    <row r="440" spans="1:3" x14ac:dyDescent="0.2">
      <c r="A440" t="s">
        <v>337</v>
      </c>
      <c r="B440" s="4">
        <f t="shared" ca="1" si="13"/>
        <v>45217</v>
      </c>
      <c r="C440" s="5">
        <v>64660</v>
      </c>
    </row>
    <row r="441" spans="1:3" x14ac:dyDescent="0.2">
      <c r="A441" t="s">
        <v>356</v>
      </c>
      <c r="B441" s="4">
        <f t="shared" ca="1" si="13"/>
        <v>45217</v>
      </c>
      <c r="C441" s="5">
        <v>51915</v>
      </c>
    </row>
    <row r="442" spans="1:3" x14ac:dyDescent="0.2">
      <c r="A442" t="s">
        <v>362</v>
      </c>
      <c r="B442" s="4">
        <f t="shared" ca="1" si="13"/>
        <v>45217</v>
      </c>
      <c r="C442" s="5">
        <v>21315</v>
      </c>
    </row>
    <row r="443" spans="1:3" x14ac:dyDescent="0.2">
      <c r="A443" t="s">
        <v>363</v>
      </c>
      <c r="B443" s="4">
        <f t="shared" ca="1" si="13"/>
        <v>45217</v>
      </c>
      <c r="C443" s="5">
        <v>66375</v>
      </c>
    </row>
    <row r="444" spans="1:3" x14ac:dyDescent="0.2">
      <c r="A444" t="s">
        <v>371</v>
      </c>
      <c r="B444" s="4">
        <f t="shared" ca="1" si="13"/>
        <v>45217</v>
      </c>
      <c r="C444" s="5">
        <v>35085</v>
      </c>
    </row>
    <row r="445" spans="1:3" x14ac:dyDescent="0.2">
      <c r="A445" t="s">
        <v>375</v>
      </c>
      <c r="B445" s="4">
        <f t="shared" ca="1" si="13"/>
        <v>45217</v>
      </c>
      <c r="C445" s="5">
        <v>83775</v>
      </c>
    </row>
    <row r="446" spans="1:3" x14ac:dyDescent="0.2">
      <c r="A446" t="s">
        <v>381</v>
      </c>
      <c r="B446" s="4">
        <f t="shared" ca="1" si="13"/>
        <v>45217</v>
      </c>
      <c r="C446" s="5">
        <v>52820</v>
      </c>
    </row>
    <row r="447" spans="1:3" x14ac:dyDescent="0.2">
      <c r="A447" t="s">
        <v>408</v>
      </c>
      <c r="B447" s="4">
        <f t="shared" ca="1" si="13"/>
        <v>45217</v>
      </c>
      <c r="C447" s="5">
        <v>52480</v>
      </c>
    </row>
    <row r="448" spans="1:3" x14ac:dyDescent="0.2">
      <c r="A448" t="s">
        <v>416</v>
      </c>
      <c r="B448" s="4">
        <f t="shared" ca="1" si="13"/>
        <v>45217</v>
      </c>
      <c r="C448" s="5">
        <v>66405</v>
      </c>
    </row>
    <row r="449" spans="1:3" x14ac:dyDescent="0.2">
      <c r="A449" t="s">
        <v>423</v>
      </c>
      <c r="B449" s="4">
        <f t="shared" ca="1" si="13"/>
        <v>45217</v>
      </c>
      <c r="C449" s="5">
        <v>35240</v>
      </c>
    </row>
    <row r="450" spans="1:3" x14ac:dyDescent="0.2">
      <c r="A450" t="s">
        <v>430</v>
      </c>
      <c r="B450" s="4">
        <f t="shared" ca="1" si="13"/>
        <v>45217</v>
      </c>
      <c r="C450" s="5">
        <v>39780</v>
      </c>
    </row>
    <row r="451" spans="1:3" x14ac:dyDescent="0.2">
      <c r="A451" t="s">
        <v>437</v>
      </c>
      <c r="B451" s="4">
        <f t="shared" ca="1" si="13"/>
        <v>45217</v>
      </c>
      <c r="C451" s="5">
        <v>35715</v>
      </c>
    </row>
    <row r="452" spans="1:3" x14ac:dyDescent="0.2">
      <c r="A452" t="s">
        <v>51</v>
      </c>
      <c r="B452" s="4">
        <f t="shared" ref="B452:B483" ca="1" si="14">TODAY()-186</f>
        <v>45218</v>
      </c>
      <c r="C452" s="5">
        <v>44085</v>
      </c>
    </row>
    <row r="453" spans="1:3" x14ac:dyDescent="0.2">
      <c r="A453" t="s">
        <v>59</v>
      </c>
      <c r="B453" s="4">
        <f t="shared" ca="1" si="14"/>
        <v>45218</v>
      </c>
      <c r="C453" s="5">
        <v>55340</v>
      </c>
    </row>
    <row r="454" spans="1:3" x14ac:dyDescent="0.2">
      <c r="A454" t="s">
        <v>70</v>
      </c>
      <c r="B454" s="4">
        <f t="shared" ca="1" si="14"/>
        <v>45218</v>
      </c>
      <c r="C454" s="5">
        <v>20620</v>
      </c>
    </row>
    <row r="455" spans="1:3" x14ac:dyDescent="0.2">
      <c r="A455" t="s">
        <v>93</v>
      </c>
      <c r="B455" s="4">
        <f t="shared" ca="1" si="14"/>
        <v>45218</v>
      </c>
      <c r="C455" s="5">
        <v>68025</v>
      </c>
    </row>
    <row r="456" spans="1:3" x14ac:dyDescent="0.2">
      <c r="A456" t="s">
        <v>103</v>
      </c>
      <c r="B456" s="4">
        <f t="shared" ca="1" si="14"/>
        <v>45218</v>
      </c>
      <c r="C456" s="5">
        <v>63860</v>
      </c>
    </row>
    <row r="457" spans="1:3" x14ac:dyDescent="0.2">
      <c r="A457" t="s">
        <v>118</v>
      </c>
      <c r="B457" s="4">
        <f t="shared" ca="1" si="14"/>
        <v>45218</v>
      </c>
      <c r="C457" s="5">
        <v>52135</v>
      </c>
    </row>
    <row r="458" spans="1:3" x14ac:dyDescent="0.2">
      <c r="A458" t="s">
        <v>125</v>
      </c>
      <c r="B458" s="4">
        <f t="shared" ca="1" si="14"/>
        <v>45218</v>
      </c>
      <c r="C458" s="5">
        <v>7845</v>
      </c>
    </row>
    <row r="459" spans="1:3" x14ac:dyDescent="0.2">
      <c r="A459" t="s">
        <v>132</v>
      </c>
      <c r="B459" s="4">
        <f t="shared" ca="1" si="14"/>
        <v>45218</v>
      </c>
      <c r="C459" s="5">
        <v>27580</v>
      </c>
    </row>
    <row r="460" spans="1:3" x14ac:dyDescent="0.2">
      <c r="A460" t="s">
        <v>141</v>
      </c>
      <c r="B460" s="4">
        <f t="shared" ca="1" si="14"/>
        <v>45218</v>
      </c>
      <c r="C460" s="5">
        <v>71575</v>
      </c>
    </row>
    <row r="461" spans="1:3" x14ac:dyDescent="0.2">
      <c r="A461" t="s">
        <v>148</v>
      </c>
      <c r="B461" s="4">
        <f t="shared" ca="1" si="14"/>
        <v>45218</v>
      </c>
      <c r="C461" s="5">
        <v>14015</v>
      </c>
    </row>
    <row r="462" spans="1:3" x14ac:dyDescent="0.2">
      <c r="A462" t="s">
        <v>172</v>
      </c>
      <c r="B462" s="4">
        <f t="shared" ca="1" si="14"/>
        <v>45218</v>
      </c>
      <c r="C462" s="5">
        <v>9935</v>
      </c>
    </row>
    <row r="463" spans="1:3" x14ac:dyDescent="0.2">
      <c r="A463" t="s">
        <v>176</v>
      </c>
      <c r="B463" s="4">
        <f t="shared" ca="1" si="14"/>
        <v>45218</v>
      </c>
      <c r="C463" s="5">
        <v>53235</v>
      </c>
    </row>
    <row r="464" spans="1:3" x14ac:dyDescent="0.2">
      <c r="A464" t="s">
        <v>181</v>
      </c>
      <c r="B464" s="4">
        <f t="shared" ca="1" si="14"/>
        <v>45218</v>
      </c>
      <c r="C464" s="5">
        <v>23045</v>
      </c>
    </row>
    <row r="465" spans="1:3" x14ac:dyDescent="0.2">
      <c r="A465" t="s">
        <v>183</v>
      </c>
      <c r="B465" s="4">
        <f t="shared" ca="1" si="14"/>
        <v>45218</v>
      </c>
      <c r="C465" s="5">
        <v>77405</v>
      </c>
    </row>
    <row r="466" spans="1:3" x14ac:dyDescent="0.2">
      <c r="A466" t="s">
        <v>187</v>
      </c>
      <c r="B466" s="4">
        <f t="shared" ca="1" si="14"/>
        <v>45218</v>
      </c>
      <c r="C466" s="5">
        <v>50580</v>
      </c>
    </row>
    <row r="467" spans="1:3" x14ac:dyDescent="0.2">
      <c r="A467" t="s">
        <v>194</v>
      </c>
      <c r="B467" s="4">
        <f t="shared" ca="1" si="14"/>
        <v>45218</v>
      </c>
      <c r="C467" s="5">
        <v>40260</v>
      </c>
    </row>
    <row r="468" spans="1:3" x14ac:dyDescent="0.2">
      <c r="A468" t="s">
        <v>198</v>
      </c>
      <c r="B468" s="4">
        <f t="shared" ca="1" si="14"/>
        <v>45218</v>
      </c>
      <c r="C468" s="5">
        <v>33040</v>
      </c>
    </row>
    <row r="469" spans="1:3" x14ac:dyDescent="0.2">
      <c r="A469" t="s">
        <v>204</v>
      </c>
      <c r="B469" s="4">
        <f t="shared" ca="1" si="14"/>
        <v>45218</v>
      </c>
      <c r="C469" s="5">
        <v>22125</v>
      </c>
    </row>
    <row r="470" spans="1:3" x14ac:dyDescent="0.2">
      <c r="A470" t="s">
        <v>227</v>
      </c>
      <c r="B470" s="4">
        <f t="shared" ca="1" si="14"/>
        <v>45218</v>
      </c>
      <c r="C470" s="5">
        <v>47765</v>
      </c>
    </row>
    <row r="471" spans="1:3" x14ac:dyDescent="0.2">
      <c r="A471" t="s">
        <v>242</v>
      </c>
      <c r="B471" s="4">
        <f t="shared" ca="1" si="14"/>
        <v>45218</v>
      </c>
      <c r="C471" s="5">
        <v>11840</v>
      </c>
    </row>
    <row r="472" spans="1:3" x14ac:dyDescent="0.2">
      <c r="A472" t="s">
        <v>306</v>
      </c>
      <c r="B472" s="4">
        <f t="shared" ca="1" si="14"/>
        <v>45218</v>
      </c>
      <c r="C472" s="5">
        <v>47660</v>
      </c>
    </row>
    <row r="473" spans="1:3" x14ac:dyDescent="0.2">
      <c r="A473" t="s">
        <v>313</v>
      </c>
      <c r="B473" s="4">
        <f t="shared" ca="1" si="14"/>
        <v>45218</v>
      </c>
      <c r="C473" s="5">
        <v>7405</v>
      </c>
    </row>
    <row r="474" spans="1:3" x14ac:dyDescent="0.2">
      <c r="A474" t="s">
        <v>337</v>
      </c>
      <c r="B474" s="4">
        <f t="shared" ca="1" si="14"/>
        <v>45218</v>
      </c>
      <c r="C474" s="5">
        <v>24750</v>
      </c>
    </row>
    <row r="475" spans="1:3" x14ac:dyDescent="0.2">
      <c r="A475" t="s">
        <v>363</v>
      </c>
      <c r="B475" s="4">
        <f t="shared" ca="1" si="14"/>
        <v>45218</v>
      </c>
      <c r="C475" s="5">
        <v>10840</v>
      </c>
    </row>
    <row r="476" spans="1:3" x14ac:dyDescent="0.2">
      <c r="A476" t="s">
        <v>368</v>
      </c>
      <c r="B476" s="4">
        <f t="shared" ca="1" si="14"/>
        <v>45218</v>
      </c>
      <c r="C476" s="5">
        <v>54970</v>
      </c>
    </row>
    <row r="477" spans="1:3" x14ac:dyDescent="0.2">
      <c r="A477" t="s">
        <v>381</v>
      </c>
      <c r="B477" s="4">
        <f t="shared" ca="1" si="14"/>
        <v>45218</v>
      </c>
      <c r="C477" s="5">
        <v>52500</v>
      </c>
    </row>
    <row r="478" spans="1:3" x14ac:dyDescent="0.2">
      <c r="A478" t="s">
        <v>407</v>
      </c>
      <c r="B478" s="4">
        <f t="shared" ca="1" si="14"/>
        <v>45218</v>
      </c>
      <c r="C478" s="5">
        <v>18605</v>
      </c>
    </row>
    <row r="479" spans="1:3" x14ac:dyDescent="0.2">
      <c r="A479" t="s">
        <v>415</v>
      </c>
      <c r="B479" s="4">
        <f t="shared" ca="1" si="14"/>
        <v>45218</v>
      </c>
      <c r="C479" s="5">
        <v>84750</v>
      </c>
    </row>
    <row r="480" spans="1:3" x14ac:dyDescent="0.2">
      <c r="A480" t="s">
        <v>418</v>
      </c>
      <c r="B480" s="4">
        <f t="shared" ca="1" si="14"/>
        <v>45218</v>
      </c>
      <c r="C480" s="5">
        <v>43670</v>
      </c>
    </row>
    <row r="481" spans="1:3" x14ac:dyDescent="0.2">
      <c r="A481" t="s">
        <v>420</v>
      </c>
      <c r="B481" s="4">
        <f t="shared" ca="1" si="14"/>
        <v>45218</v>
      </c>
      <c r="C481" s="5">
        <v>11250</v>
      </c>
    </row>
    <row r="482" spans="1:3" x14ac:dyDescent="0.2">
      <c r="A482" t="s">
        <v>430</v>
      </c>
      <c r="B482" s="4">
        <f t="shared" ca="1" si="14"/>
        <v>45218</v>
      </c>
      <c r="C482" s="5">
        <v>49540</v>
      </c>
    </row>
    <row r="483" spans="1:3" x14ac:dyDescent="0.2">
      <c r="A483" t="s">
        <v>431</v>
      </c>
      <c r="B483" s="4">
        <f t="shared" ca="1" si="14"/>
        <v>45218</v>
      </c>
      <c r="C483" s="5">
        <v>69610</v>
      </c>
    </row>
    <row r="484" spans="1:3" x14ac:dyDescent="0.2">
      <c r="A484" t="s">
        <v>66</v>
      </c>
      <c r="B484" s="4">
        <f t="shared" ref="B484:B511" ca="1" si="15">TODAY()-185</f>
        <v>45219</v>
      </c>
      <c r="C484" s="5">
        <v>43645</v>
      </c>
    </row>
    <row r="485" spans="1:3" x14ac:dyDescent="0.2">
      <c r="A485" t="s">
        <v>70</v>
      </c>
      <c r="B485" s="4">
        <f t="shared" ca="1" si="15"/>
        <v>45219</v>
      </c>
      <c r="C485" s="5">
        <v>20730</v>
      </c>
    </row>
    <row r="486" spans="1:3" x14ac:dyDescent="0.2">
      <c r="A486" t="s">
        <v>93</v>
      </c>
      <c r="B486" s="4">
        <f t="shared" ca="1" si="15"/>
        <v>45219</v>
      </c>
      <c r="C486" s="5">
        <v>44745</v>
      </c>
    </row>
    <row r="487" spans="1:3" x14ac:dyDescent="0.2">
      <c r="A487" t="s">
        <v>96</v>
      </c>
      <c r="B487" s="4">
        <f t="shared" ca="1" si="15"/>
        <v>45219</v>
      </c>
      <c r="C487" s="5">
        <v>34955</v>
      </c>
    </row>
    <row r="488" spans="1:3" x14ac:dyDescent="0.2">
      <c r="A488" t="s">
        <v>113</v>
      </c>
      <c r="B488" s="4">
        <f t="shared" ca="1" si="15"/>
        <v>45219</v>
      </c>
      <c r="C488" s="5">
        <v>33700</v>
      </c>
    </row>
    <row r="489" spans="1:3" x14ac:dyDescent="0.2">
      <c r="A489" t="s">
        <v>118</v>
      </c>
      <c r="B489" s="4">
        <f t="shared" ca="1" si="15"/>
        <v>45219</v>
      </c>
      <c r="C489" s="5">
        <v>25560</v>
      </c>
    </row>
    <row r="490" spans="1:3" x14ac:dyDescent="0.2">
      <c r="A490" t="s">
        <v>143</v>
      </c>
      <c r="B490" s="4">
        <f t="shared" ca="1" si="15"/>
        <v>45219</v>
      </c>
      <c r="C490" s="5">
        <v>27920</v>
      </c>
    </row>
    <row r="491" spans="1:3" x14ac:dyDescent="0.2">
      <c r="A491" t="s">
        <v>152</v>
      </c>
      <c r="B491" s="4">
        <f t="shared" ca="1" si="15"/>
        <v>45219</v>
      </c>
      <c r="C491" s="5">
        <v>75695</v>
      </c>
    </row>
    <row r="492" spans="1:3" x14ac:dyDescent="0.2">
      <c r="A492" t="s">
        <v>158</v>
      </c>
      <c r="B492" s="4">
        <f t="shared" ca="1" si="15"/>
        <v>45219</v>
      </c>
      <c r="C492" s="5">
        <v>63575</v>
      </c>
    </row>
    <row r="493" spans="1:3" x14ac:dyDescent="0.2">
      <c r="A493" t="s">
        <v>162</v>
      </c>
      <c r="B493" s="4">
        <f t="shared" ca="1" si="15"/>
        <v>45219</v>
      </c>
      <c r="C493" s="5">
        <v>79285</v>
      </c>
    </row>
    <row r="494" spans="1:3" x14ac:dyDescent="0.2">
      <c r="A494" t="s">
        <v>165</v>
      </c>
      <c r="B494" s="4">
        <f t="shared" ca="1" si="15"/>
        <v>45219</v>
      </c>
      <c r="C494" s="5">
        <v>7620</v>
      </c>
    </row>
    <row r="495" spans="1:3" x14ac:dyDescent="0.2">
      <c r="A495" t="s">
        <v>172</v>
      </c>
      <c r="B495" s="4">
        <f t="shared" ca="1" si="15"/>
        <v>45219</v>
      </c>
      <c r="C495" s="5">
        <v>65875</v>
      </c>
    </row>
    <row r="496" spans="1:3" x14ac:dyDescent="0.2">
      <c r="A496" t="s">
        <v>183</v>
      </c>
      <c r="B496" s="4">
        <f t="shared" ca="1" si="15"/>
        <v>45219</v>
      </c>
      <c r="C496" s="5">
        <v>71620</v>
      </c>
    </row>
    <row r="497" spans="1:3" x14ac:dyDescent="0.2">
      <c r="A497" t="s">
        <v>187</v>
      </c>
      <c r="B497" s="4">
        <f t="shared" ca="1" si="15"/>
        <v>45219</v>
      </c>
      <c r="C497" s="5">
        <v>79240</v>
      </c>
    </row>
    <row r="498" spans="1:3" x14ac:dyDescent="0.2">
      <c r="A498" t="s">
        <v>205</v>
      </c>
      <c r="B498" s="4">
        <f t="shared" ca="1" si="15"/>
        <v>45219</v>
      </c>
      <c r="C498" s="5">
        <v>46485</v>
      </c>
    </row>
    <row r="499" spans="1:3" x14ac:dyDescent="0.2">
      <c r="A499" t="s">
        <v>208</v>
      </c>
      <c r="B499" s="4">
        <f t="shared" ca="1" si="15"/>
        <v>45219</v>
      </c>
      <c r="C499" s="5">
        <v>73960</v>
      </c>
    </row>
    <row r="500" spans="1:3" x14ac:dyDescent="0.2">
      <c r="A500" t="s">
        <v>356</v>
      </c>
      <c r="B500" s="4">
        <f t="shared" ca="1" si="15"/>
        <v>45219</v>
      </c>
      <c r="C500" s="5">
        <v>14235</v>
      </c>
    </row>
    <row r="501" spans="1:3" x14ac:dyDescent="0.2">
      <c r="A501" t="s">
        <v>371</v>
      </c>
      <c r="B501" s="4">
        <f t="shared" ca="1" si="15"/>
        <v>45219</v>
      </c>
      <c r="C501" s="5">
        <v>35210</v>
      </c>
    </row>
    <row r="502" spans="1:3" x14ac:dyDescent="0.2">
      <c r="A502" t="s">
        <v>372</v>
      </c>
      <c r="B502" s="4">
        <f t="shared" ca="1" si="15"/>
        <v>45219</v>
      </c>
      <c r="C502" s="5">
        <v>57040</v>
      </c>
    </row>
    <row r="503" spans="1:3" x14ac:dyDescent="0.2">
      <c r="A503" t="s">
        <v>389</v>
      </c>
      <c r="B503" s="4">
        <f t="shared" ca="1" si="15"/>
        <v>45219</v>
      </c>
      <c r="C503" s="5">
        <v>79485</v>
      </c>
    </row>
    <row r="504" spans="1:3" x14ac:dyDescent="0.2">
      <c r="A504" t="s">
        <v>393</v>
      </c>
      <c r="B504" s="4">
        <f t="shared" ca="1" si="15"/>
        <v>45219</v>
      </c>
      <c r="C504" s="5">
        <v>41920</v>
      </c>
    </row>
    <row r="505" spans="1:3" x14ac:dyDescent="0.2">
      <c r="A505" t="s">
        <v>400</v>
      </c>
      <c r="B505" s="4">
        <f t="shared" ca="1" si="15"/>
        <v>45219</v>
      </c>
      <c r="C505" s="5">
        <v>54725</v>
      </c>
    </row>
    <row r="506" spans="1:3" x14ac:dyDescent="0.2">
      <c r="A506" t="s">
        <v>405</v>
      </c>
      <c r="B506" s="4">
        <f t="shared" ca="1" si="15"/>
        <v>45219</v>
      </c>
      <c r="C506" s="5">
        <v>50665</v>
      </c>
    </row>
    <row r="507" spans="1:3" x14ac:dyDescent="0.2">
      <c r="A507" t="s">
        <v>418</v>
      </c>
      <c r="B507" s="4">
        <f t="shared" ca="1" si="15"/>
        <v>45219</v>
      </c>
      <c r="C507" s="5">
        <v>47605</v>
      </c>
    </row>
    <row r="508" spans="1:3" x14ac:dyDescent="0.2">
      <c r="A508" t="s">
        <v>427</v>
      </c>
      <c r="B508" s="4">
        <f t="shared" ca="1" si="15"/>
        <v>45219</v>
      </c>
      <c r="C508" s="5">
        <v>32335</v>
      </c>
    </row>
    <row r="509" spans="1:3" x14ac:dyDescent="0.2">
      <c r="A509" t="s">
        <v>430</v>
      </c>
      <c r="B509" s="4">
        <f t="shared" ca="1" si="15"/>
        <v>45219</v>
      </c>
      <c r="C509" s="5">
        <v>9325</v>
      </c>
    </row>
    <row r="510" spans="1:3" x14ac:dyDescent="0.2">
      <c r="A510" t="s">
        <v>431</v>
      </c>
      <c r="B510" s="4">
        <f t="shared" ca="1" si="15"/>
        <v>45219</v>
      </c>
      <c r="C510" s="5">
        <v>55560</v>
      </c>
    </row>
    <row r="511" spans="1:3" x14ac:dyDescent="0.2">
      <c r="A511" t="s">
        <v>441</v>
      </c>
      <c r="B511" s="4">
        <f t="shared" ca="1" si="15"/>
        <v>45219</v>
      </c>
      <c r="C511" s="5">
        <v>72815</v>
      </c>
    </row>
    <row r="512" spans="1:3" x14ac:dyDescent="0.2">
      <c r="A512" t="s">
        <v>97</v>
      </c>
      <c r="B512" s="4">
        <f t="shared" ref="B512:B537" ca="1" si="16">TODAY()-184</f>
        <v>45220</v>
      </c>
      <c r="C512" s="5">
        <v>49290</v>
      </c>
    </row>
    <row r="513" spans="1:3" x14ac:dyDescent="0.2">
      <c r="A513" t="s">
        <v>125</v>
      </c>
      <c r="B513" s="4">
        <f t="shared" ca="1" si="16"/>
        <v>45220</v>
      </c>
      <c r="C513" s="5">
        <v>70030</v>
      </c>
    </row>
    <row r="514" spans="1:3" x14ac:dyDescent="0.2">
      <c r="A514" t="s">
        <v>127</v>
      </c>
      <c r="B514" s="4">
        <f t="shared" ca="1" si="16"/>
        <v>45220</v>
      </c>
      <c r="C514" s="5">
        <v>13230</v>
      </c>
    </row>
    <row r="515" spans="1:3" x14ac:dyDescent="0.2">
      <c r="A515" t="s">
        <v>130</v>
      </c>
      <c r="B515" s="4">
        <f t="shared" ca="1" si="16"/>
        <v>45220</v>
      </c>
      <c r="C515" s="5">
        <v>53505</v>
      </c>
    </row>
    <row r="516" spans="1:3" x14ac:dyDescent="0.2">
      <c r="A516" t="s">
        <v>132</v>
      </c>
      <c r="B516" s="4">
        <f t="shared" ca="1" si="16"/>
        <v>45220</v>
      </c>
      <c r="C516" s="5">
        <v>68150</v>
      </c>
    </row>
    <row r="517" spans="1:3" x14ac:dyDescent="0.2">
      <c r="A517" t="s">
        <v>133</v>
      </c>
      <c r="B517" s="4">
        <f t="shared" ca="1" si="16"/>
        <v>45220</v>
      </c>
      <c r="C517" s="5">
        <v>63375</v>
      </c>
    </row>
    <row r="518" spans="1:3" x14ac:dyDescent="0.2">
      <c r="A518" t="s">
        <v>148</v>
      </c>
      <c r="B518" s="4">
        <f t="shared" ca="1" si="16"/>
        <v>45220</v>
      </c>
      <c r="C518" s="5">
        <v>38485</v>
      </c>
    </row>
    <row r="519" spans="1:3" x14ac:dyDescent="0.2">
      <c r="A519" t="s">
        <v>161</v>
      </c>
      <c r="B519" s="4">
        <f t="shared" ca="1" si="16"/>
        <v>45220</v>
      </c>
      <c r="C519" s="5">
        <v>11105</v>
      </c>
    </row>
    <row r="520" spans="1:3" x14ac:dyDescent="0.2">
      <c r="A520" t="s">
        <v>172</v>
      </c>
      <c r="B520" s="4">
        <f t="shared" ca="1" si="16"/>
        <v>45220</v>
      </c>
      <c r="C520" s="5">
        <v>40680</v>
      </c>
    </row>
    <row r="521" spans="1:3" x14ac:dyDescent="0.2">
      <c r="A521" t="s">
        <v>187</v>
      </c>
      <c r="B521" s="4">
        <f t="shared" ca="1" si="16"/>
        <v>45220</v>
      </c>
      <c r="C521" s="5">
        <v>29765</v>
      </c>
    </row>
    <row r="522" spans="1:3" x14ac:dyDescent="0.2">
      <c r="A522" t="s">
        <v>208</v>
      </c>
      <c r="B522" s="4">
        <f t="shared" ca="1" si="16"/>
        <v>45220</v>
      </c>
      <c r="C522" s="5">
        <v>48430</v>
      </c>
    </row>
    <row r="523" spans="1:3" x14ac:dyDescent="0.2">
      <c r="A523" t="s">
        <v>271</v>
      </c>
      <c r="B523" s="4">
        <f t="shared" ca="1" si="16"/>
        <v>45220</v>
      </c>
      <c r="C523" s="5">
        <v>11520</v>
      </c>
    </row>
    <row r="524" spans="1:3" x14ac:dyDescent="0.2">
      <c r="A524" t="s">
        <v>320</v>
      </c>
      <c r="B524" s="4">
        <f t="shared" ca="1" si="16"/>
        <v>45220</v>
      </c>
      <c r="C524" s="5">
        <v>62735</v>
      </c>
    </row>
    <row r="525" spans="1:3" x14ac:dyDescent="0.2">
      <c r="A525" t="s">
        <v>328</v>
      </c>
      <c r="B525" s="4">
        <f t="shared" ca="1" si="16"/>
        <v>45220</v>
      </c>
      <c r="C525" s="5">
        <v>15780</v>
      </c>
    </row>
    <row r="526" spans="1:3" x14ac:dyDescent="0.2">
      <c r="A526" t="s">
        <v>333</v>
      </c>
      <c r="B526" s="4">
        <f t="shared" ca="1" si="16"/>
        <v>45220</v>
      </c>
      <c r="C526" s="5">
        <v>76155</v>
      </c>
    </row>
    <row r="527" spans="1:3" x14ac:dyDescent="0.2">
      <c r="A527" t="s">
        <v>340</v>
      </c>
      <c r="B527" s="4">
        <f t="shared" ca="1" si="16"/>
        <v>45220</v>
      </c>
      <c r="C527" s="5">
        <v>66015</v>
      </c>
    </row>
    <row r="528" spans="1:3" x14ac:dyDescent="0.2">
      <c r="A528" t="s">
        <v>347</v>
      </c>
      <c r="B528" s="4">
        <f t="shared" ca="1" si="16"/>
        <v>45220</v>
      </c>
      <c r="C528" s="5">
        <v>32370</v>
      </c>
    </row>
    <row r="529" spans="1:3" x14ac:dyDescent="0.2">
      <c r="A529" t="s">
        <v>352</v>
      </c>
      <c r="B529" s="4">
        <f t="shared" ca="1" si="16"/>
        <v>45220</v>
      </c>
      <c r="C529" s="5">
        <v>81930</v>
      </c>
    </row>
    <row r="530" spans="1:3" x14ac:dyDescent="0.2">
      <c r="A530" t="s">
        <v>372</v>
      </c>
      <c r="B530" s="4">
        <f t="shared" ca="1" si="16"/>
        <v>45220</v>
      </c>
      <c r="C530" s="5">
        <v>7675</v>
      </c>
    </row>
    <row r="531" spans="1:3" x14ac:dyDescent="0.2">
      <c r="A531" t="s">
        <v>388</v>
      </c>
      <c r="B531" s="4">
        <f t="shared" ca="1" si="16"/>
        <v>45220</v>
      </c>
      <c r="C531" s="5">
        <v>9765</v>
      </c>
    </row>
    <row r="532" spans="1:3" x14ac:dyDescent="0.2">
      <c r="A532" t="s">
        <v>400</v>
      </c>
      <c r="B532" s="4">
        <f t="shared" ca="1" si="16"/>
        <v>45220</v>
      </c>
      <c r="C532" s="5">
        <v>67210</v>
      </c>
    </row>
    <row r="533" spans="1:3" x14ac:dyDescent="0.2">
      <c r="A533" t="s">
        <v>410</v>
      </c>
      <c r="B533" s="4">
        <f t="shared" ca="1" si="16"/>
        <v>45220</v>
      </c>
      <c r="C533" s="5">
        <v>19960</v>
      </c>
    </row>
    <row r="534" spans="1:3" x14ac:dyDescent="0.2">
      <c r="A534" t="s">
        <v>413</v>
      </c>
      <c r="B534" s="4">
        <f t="shared" ca="1" si="16"/>
        <v>45220</v>
      </c>
      <c r="C534" s="5">
        <v>73665</v>
      </c>
    </row>
    <row r="535" spans="1:3" x14ac:dyDescent="0.2">
      <c r="A535" t="s">
        <v>420</v>
      </c>
      <c r="B535" s="4">
        <f t="shared" ca="1" si="16"/>
        <v>45220</v>
      </c>
      <c r="C535" s="5">
        <v>21225</v>
      </c>
    </row>
    <row r="536" spans="1:3" x14ac:dyDescent="0.2">
      <c r="A536" t="s">
        <v>427</v>
      </c>
      <c r="B536" s="4">
        <f t="shared" ca="1" si="16"/>
        <v>45220</v>
      </c>
      <c r="C536" s="5">
        <v>20380</v>
      </c>
    </row>
    <row r="537" spans="1:3" x14ac:dyDescent="0.2">
      <c r="A537" t="s">
        <v>428</v>
      </c>
      <c r="B537" s="4">
        <f t="shared" ca="1" si="16"/>
        <v>45220</v>
      </c>
      <c r="C537" s="5">
        <v>77435</v>
      </c>
    </row>
    <row r="538" spans="1:3" x14ac:dyDescent="0.2">
      <c r="A538" t="s">
        <v>72</v>
      </c>
      <c r="B538" s="4">
        <f t="shared" ref="B538:B573" ca="1" si="17">TODAY()-183</f>
        <v>45221</v>
      </c>
      <c r="C538" s="5">
        <v>69565</v>
      </c>
    </row>
    <row r="539" spans="1:3" x14ac:dyDescent="0.2">
      <c r="A539" t="s">
        <v>108</v>
      </c>
      <c r="B539" s="4">
        <f t="shared" ca="1" si="17"/>
        <v>45221</v>
      </c>
      <c r="C539" s="5">
        <v>83690</v>
      </c>
    </row>
    <row r="540" spans="1:3" x14ac:dyDescent="0.2">
      <c r="A540" t="s">
        <v>140</v>
      </c>
      <c r="B540" s="4">
        <f t="shared" ca="1" si="17"/>
        <v>45221</v>
      </c>
      <c r="C540" s="5">
        <v>78120</v>
      </c>
    </row>
    <row r="541" spans="1:3" x14ac:dyDescent="0.2">
      <c r="A541" t="s">
        <v>141</v>
      </c>
      <c r="B541" s="4">
        <f t="shared" ca="1" si="17"/>
        <v>45221</v>
      </c>
      <c r="C541" s="5">
        <v>7535</v>
      </c>
    </row>
    <row r="542" spans="1:3" x14ac:dyDescent="0.2">
      <c r="A542" t="s">
        <v>148</v>
      </c>
      <c r="B542" s="4">
        <f t="shared" ca="1" si="17"/>
        <v>45221</v>
      </c>
      <c r="C542" s="5">
        <v>6415</v>
      </c>
    </row>
    <row r="543" spans="1:3" x14ac:dyDescent="0.2">
      <c r="A543" t="s">
        <v>158</v>
      </c>
      <c r="B543" s="4">
        <f t="shared" ca="1" si="17"/>
        <v>45221</v>
      </c>
      <c r="C543" s="5">
        <v>18165</v>
      </c>
    </row>
    <row r="544" spans="1:3" x14ac:dyDescent="0.2">
      <c r="A544" t="s">
        <v>161</v>
      </c>
      <c r="B544" s="4">
        <f t="shared" ca="1" si="17"/>
        <v>45221</v>
      </c>
      <c r="C544" s="5">
        <v>39490</v>
      </c>
    </row>
    <row r="545" spans="1:3" x14ac:dyDescent="0.2">
      <c r="A545" t="s">
        <v>163</v>
      </c>
      <c r="B545" s="4">
        <f t="shared" ca="1" si="17"/>
        <v>45221</v>
      </c>
      <c r="C545" s="5">
        <v>32435</v>
      </c>
    </row>
    <row r="546" spans="1:3" x14ac:dyDescent="0.2">
      <c r="A546" t="s">
        <v>165</v>
      </c>
      <c r="B546" s="4">
        <f t="shared" ca="1" si="17"/>
        <v>45221</v>
      </c>
      <c r="C546" s="5">
        <v>32895</v>
      </c>
    </row>
    <row r="547" spans="1:3" x14ac:dyDescent="0.2">
      <c r="A547" t="s">
        <v>175</v>
      </c>
      <c r="B547" s="4">
        <f t="shared" ca="1" si="17"/>
        <v>45221</v>
      </c>
      <c r="C547" s="5">
        <v>39510</v>
      </c>
    </row>
    <row r="548" spans="1:3" x14ac:dyDescent="0.2">
      <c r="A548" t="s">
        <v>181</v>
      </c>
      <c r="B548" s="4">
        <f t="shared" ca="1" si="17"/>
        <v>45221</v>
      </c>
      <c r="C548" s="5">
        <v>60995</v>
      </c>
    </row>
    <row r="549" spans="1:3" x14ac:dyDescent="0.2">
      <c r="A549" t="s">
        <v>198</v>
      </c>
      <c r="B549" s="4">
        <f t="shared" ca="1" si="17"/>
        <v>45221</v>
      </c>
      <c r="C549" s="5">
        <v>9655</v>
      </c>
    </row>
    <row r="550" spans="1:3" x14ac:dyDescent="0.2">
      <c r="A550" t="s">
        <v>208</v>
      </c>
      <c r="B550" s="4">
        <f t="shared" ca="1" si="17"/>
        <v>45221</v>
      </c>
      <c r="C550" s="5">
        <v>64320</v>
      </c>
    </row>
    <row r="551" spans="1:3" x14ac:dyDescent="0.2">
      <c r="A551" t="s">
        <v>227</v>
      </c>
      <c r="B551" s="4">
        <f t="shared" ca="1" si="17"/>
        <v>45221</v>
      </c>
      <c r="C551" s="5">
        <v>62695</v>
      </c>
    </row>
    <row r="552" spans="1:3" x14ac:dyDescent="0.2">
      <c r="A552" t="s">
        <v>243</v>
      </c>
      <c r="B552" s="4">
        <f t="shared" ca="1" si="17"/>
        <v>45221</v>
      </c>
      <c r="C552" s="5">
        <v>32280</v>
      </c>
    </row>
    <row r="553" spans="1:3" x14ac:dyDescent="0.2">
      <c r="A553" t="s">
        <v>244</v>
      </c>
      <c r="B553" s="4">
        <f t="shared" ca="1" si="17"/>
        <v>45221</v>
      </c>
      <c r="C553" s="5">
        <v>6445</v>
      </c>
    </row>
    <row r="554" spans="1:3" x14ac:dyDescent="0.2">
      <c r="A554" t="s">
        <v>248</v>
      </c>
      <c r="B554" s="4">
        <f t="shared" ca="1" si="17"/>
        <v>45221</v>
      </c>
      <c r="C554" s="5">
        <v>82890</v>
      </c>
    </row>
    <row r="555" spans="1:3" x14ac:dyDescent="0.2">
      <c r="A555" t="s">
        <v>261</v>
      </c>
      <c r="B555" s="4">
        <f t="shared" ca="1" si="17"/>
        <v>45221</v>
      </c>
      <c r="C555" s="5">
        <v>50320</v>
      </c>
    </row>
    <row r="556" spans="1:3" x14ac:dyDescent="0.2">
      <c r="A556" t="s">
        <v>271</v>
      </c>
      <c r="B556" s="4">
        <f t="shared" ca="1" si="17"/>
        <v>45221</v>
      </c>
      <c r="C556" s="5">
        <v>59145</v>
      </c>
    </row>
    <row r="557" spans="1:3" x14ac:dyDescent="0.2">
      <c r="A557" t="s">
        <v>288</v>
      </c>
      <c r="B557" s="4">
        <f t="shared" ca="1" si="17"/>
        <v>45221</v>
      </c>
      <c r="C557" s="5">
        <v>79540</v>
      </c>
    </row>
    <row r="558" spans="1:3" x14ac:dyDescent="0.2">
      <c r="A558" t="s">
        <v>313</v>
      </c>
      <c r="B558" s="4">
        <f t="shared" ca="1" si="17"/>
        <v>45221</v>
      </c>
      <c r="C558" s="5">
        <v>45730</v>
      </c>
    </row>
    <row r="559" spans="1:3" x14ac:dyDescent="0.2">
      <c r="A559" t="s">
        <v>328</v>
      </c>
      <c r="B559" s="4">
        <f t="shared" ca="1" si="17"/>
        <v>45221</v>
      </c>
      <c r="C559" s="5">
        <v>20370</v>
      </c>
    </row>
    <row r="560" spans="1:3" x14ac:dyDescent="0.2">
      <c r="A560" t="s">
        <v>333</v>
      </c>
      <c r="B560" s="4">
        <f t="shared" ca="1" si="17"/>
        <v>45221</v>
      </c>
      <c r="C560" s="5">
        <v>43880</v>
      </c>
    </row>
    <row r="561" spans="1:3" x14ac:dyDescent="0.2">
      <c r="A561" t="s">
        <v>347</v>
      </c>
      <c r="B561" s="4">
        <f t="shared" ca="1" si="17"/>
        <v>45221</v>
      </c>
      <c r="C561" s="5">
        <v>70210</v>
      </c>
    </row>
    <row r="562" spans="1:3" x14ac:dyDescent="0.2">
      <c r="A562" t="s">
        <v>352</v>
      </c>
      <c r="B562" s="4">
        <f t="shared" ca="1" si="17"/>
        <v>45221</v>
      </c>
      <c r="C562" s="5">
        <v>52985</v>
      </c>
    </row>
    <row r="563" spans="1:3" x14ac:dyDescent="0.2">
      <c r="A563" t="s">
        <v>360</v>
      </c>
      <c r="B563" s="4">
        <f t="shared" ca="1" si="17"/>
        <v>45221</v>
      </c>
      <c r="C563" s="5">
        <v>52750</v>
      </c>
    </row>
    <row r="564" spans="1:3" x14ac:dyDescent="0.2">
      <c r="A564" t="s">
        <v>371</v>
      </c>
      <c r="B564" s="4">
        <f t="shared" ca="1" si="17"/>
        <v>45221</v>
      </c>
      <c r="C564" s="5">
        <v>67955</v>
      </c>
    </row>
    <row r="565" spans="1:3" x14ac:dyDescent="0.2">
      <c r="A565" t="s">
        <v>388</v>
      </c>
      <c r="B565" s="4">
        <f t="shared" ca="1" si="17"/>
        <v>45221</v>
      </c>
      <c r="C565" s="5">
        <v>66060</v>
      </c>
    </row>
    <row r="566" spans="1:3" x14ac:dyDescent="0.2">
      <c r="A566" t="s">
        <v>408</v>
      </c>
      <c r="B566" s="4">
        <f t="shared" ca="1" si="17"/>
        <v>45221</v>
      </c>
      <c r="C566" s="5">
        <v>65795</v>
      </c>
    </row>
    <row r="567" spans="1:3" x14ac:dyDescent="0.2">
      <c r="A567" t="s">
        <v>418</v>
      </c>
      <c r="B567" s="4">
        <f t="shared" ca="1" si="17"/>
        <v>45221</v>
      </c>
      <c r="C567" s="5">
        <v>54935</v>
      </c>
    </row>
    <row r="568" spans="1:3" x14ac:dyDescent="0.2">
      <c r="A568" t="s">
        <v>423</v>
      </c>
      <c r="B568" s="4">
        <f t="shared" ca="1" si="17"/>
        <v>45221</v>
      </c>
      <c r="C568" s="5">
        <v>69620</v>
      </c>
    </row>
    <row r="569" spans="1:3" x14ac:dyDescent="0.2">
      <c r="A569" t="s">
        <v>427</v>
      </c>
      <c r="B569" s="4">
        <f t="shared" ca="1" si="17"/>
        <v>45221</v>
      </c>
      <c r="C569" s="5">
        <v>66885</v>
      </c>
    </row>
    <row r="570" spans="1:3" x14ac:dyDescent="0.2">
      <c r="A570" t="s">
        <v>428</v>
      </c>
      <c r="B570" s="4">
        <f t="shared" ca="1" si="17"/>
        <v>45221</v>
      </c>
      <c r="C570" s="5">
        <v>16295</v>
      </c>
    </row>
    <row r="571" spans="1:3" x14ac:dyDescent="0.2">
      <c r="A571" t="s">
        <v>431</v>
      </c>
      <c r="B571" s="4">
        <f t="shared" ca="1" si="17"/>
        <v>45221</v>
      </c>
      <c r="C571" s="5">
        <v>74255</v>
      </c>
    </row>
    <row r="572" spans="1:3" x14ac:dyDescent="0.2">
      <c r="A572" t="s">
        <v>437</v>
      </c>
      <c r="B572" s="4">
        <f t="shared" ca="1" si="17"/>
        <v>45221</v>
      </c>
      <c r="C572" s="5">
        <v>82035</v>
      </c>
    </row>
    <row r="573" spans="1:3" x14ac:dyDescent="0.2">
      <c r="A573" t="s">
        <v>441</v>
      </c>
      <c r="B573" s="4">
        <f t="shared" ca="1" si="17"/>
        <v>45221</v>
      </c>
      <c r="C573" s="5">
        <v>84765</v>
      </c>
    </row>
    <row r="574" spans="1:3" x14ac:dyDescent="0.2">
      <c r="A574" t="s">
        <v>64</v>
      </c>
      <c r="B574" s="4">
        <f t="shared" ref="B574:B597" ca="1" si="18">TODAY()-182</f>
        <v>45222</v>
      </c>
      <c r="C574" s="5">
        <v>25130</v>
      </c>
    </row>
    <row r="575" spans="1:3" x14ac:dyDescent="0.2">
      <c r="A575" t="s">
        <v>66</v>
      </c>
      <c r="B575" s="4">
        <f t="shared" ca="1" si="18"/>
        <v>45222</v>
      </c>
      <c r="C575" s="5">
        <v>60300</v>
      </c>
    </row>
    <row r="576" spans="1:3" x14ac:dyDescent="0.2">
      <c r="A576" t="s">
        <v>70</v>
      </c>
      <c r="B576" s="4">
        <f t="shared" ca="1" si="18"/>
        <v>45222</v>
      </c>
      <c r="C576" s="5">
        <v>34130</v>
      </c>
    </row>
    <row r="577" spans="1:3" x14ac:dyDescent="0.2">
      <c r="A577" t="s">
        <v>72</v>
      </c>
      <c r="B577" s="4">
        <f t="shared" ca="1" si="18"/>
        <v>45222</v>
      </c>
      <c r="C577" s="5">
        <v>48465</v>
      </c>
    </row>
    <row r="578" spans="1:3" x14ac:dyDescent="0.2">
      <c r="A578" t="s">
        <v>93</v>
      </c>
      <c r="B578" s="4">
        <f t="shared" ca="1" si="18"/>
        <v>45222</v>
      </c>
      <c r="C578" s="5">
        <v>57415</v>
      </c>
    </row>
    <row r="579" spans="1:3" x14ac:dyDescent="0.2">
      <c r="A579" t="s">
        <v>133</v>
      </c>
      <c r="B579" s="4">
        <f t="shared" ca="1" si="18"/>
        <v>45222</v>
      </c>
      <c r="C579" s="5">
        <v>21975</v>
      </c>
    </row>
    <row r="580" spans="1:3" x14ac:dyDescent="0.2">
      <c r="A580" t="s">
        <v>152</v>
      </c>
      <c r="B580" s="4">
        <f t="shared" ca="1" si="18"/>
        <v>45222</v>
      </c>
      <c r="C580" s="5">
        <v>38320</v>
      </c>
    </row>
    <row r="581" spans="1:3" x14ac:dyDescent="0.2">
      <c r="A581" t="s">
        <v>172</v>
      </c>
      <c r="B581" s="4">
        <f t="shared" ca="1" si="18"/>
        <v>45222</v>
      </c>
      <c r="C581" s="5">
        <v>32185</v>
      </c>
    </row>
    <row r="582" spans="1:3" x14ac:dyDescent="0.2">
      <c r="A582" t="s">
        <v>194</v>
      </c>
      <c r="B582" s="4">
        <f t="shared" ca="1" si="18"/>
        <v>45222</v>
      </c>
      <c r="C582" s="5">
        <v>72345</v>
      </c>
    </row>
    <row r="583" spans="1:3" x14ac:dyDescent="0.2">
      <c r="A583" t="s">
        <v>204</v>
      </c>
      <c r="B583" s="4">
        <f t="shared" ca="1" si="18"/>
        <v>45222</v>
      </c>
      <c r="C583" s="5">
        <v>48775</v>
      </c>
    </row>
    <row r="584" spans="1:3" x14ac:dyDescent="0.2">
      <c r="A584" t="s">
        <v>244</v>
      </c>
      <c r="B584" s="4">
        <f t="shared" ca="1" si="18"/>
        <v>45222</v>
      </c>
      <c r="C584" s="5">
        <v>46765</v>
      </c>
    </row>
    <row r="585" spans="1:3" x14ac:dyDescent="0.2">
      <c r="A585" t="s">
        <v>248</v>
      </c>
      <c r="B585" s="4">
        <f t="shared" ca="1" si="18"/>
        <v>45222</v>
      </c>
      <c r="C585" s="5">
        <v>41230</v>
      </c>
    </row>
    <row r="586" spans="1:3" x14ac:dyDescent="0.2">
      <c r="A586" t="s">
        <v>271</v>
      </c>
      <c r="B586" s="4">
        <f t="shared" ca="1" si="18"/>
        <v>45222</v>
      </c>
      <c r="C586" s="5">
        <v>12610</v>
      </c>
    </row>
    <row r="587" spans="1:3" x14ac:dyDescent="0.2">
      <c r="A587" t="s">
        <v>300</v>
      </c>
      <c r="B587" s="4">
        <f t="shared" ca="1" si="18"/>
        <v>45222</v>
      </c>
      <c r="C587" s="5">
        <v>23385</v>
      </c>
    </row>
    <row r="588" spans="1:3" x14ac:dyDescent="0.2">
      <c r="A588" t="s">
        <v>320</v>
      </c>
      <c r="B588" s="4">
        <f t="shared" ca="1" si="18"/>
        <v>45222</v>
      </c>
      <c r="C588" s="5">
        <v>79260</v>
      </c>
    </row>
    <row r="589" spans="1:3" x14ac:dyDescent="0.2">
      <c r="A589" t="s">
        <v>328</v>
      </c>
      <c r="B589" s="4">
        <f t="shared" ca="1" si="18"/>
        <v>45222</v>
      </c>
      <c r="C589" s="5">
        <v>49145</v>
      </c>
    </row>
    <row r="590" spans="1:3" x14ac:dyDescent="0.2">
      <c r="A590" t="s">
        <v>337</v>
      </c>
      <c r="B590" s="4">
        <f t="shared" ca="1" si="18"/>
        <v>45222</v>
      </c>
      <c r="C590" s="5">
        <v>56280</v>
      </c>
    </row>
    <row r="591" spans="1:3" x14ac:dyDescent="0.2">
      <c r="A591" t="s">
        <v>372</v>
      </c>
      <c r="B591" s="4">
        <f t="shared" ca="1" si="18"/>
        <v>45222</v>
      </c>
      <c r="C591" s="5">
        <v>78755</v>
      </c>
    </row>
    <row r="592" spans="1:3" x14ac:dyDescent="0.2">
      <c r="A592" t="s">
        <v>407</v>
      </c>
      <c r="B592" s="4">
        <f t="shared" ca="1" si="18"/>
        <v>45222</v>
      </c>
      <c r="C592" s="5">
        <v>37070</v>
      </c>
    </row>
    <row r="593" spans="1:3" x14ac:dyDescent="0.2">
      <c r="A593" t="s">
        <v>415</v>
      </c>
      <c r="B593" s="4">
        <f t="shared" ca="1" si="18"/>
        <v>45222</v>
      </c>
      <c r="C593" s="5">
        <v>83765</v>
      </c>
    </row>
    <row r="594" spans="1:3" x14ac:dyDescent="0.2">
      <c r="A594" t="s">
        <v>420</v>
      </c>
      <c r="B594" s="4">
        <f t="shared" ca="1" si="18"/>
        <v>45222</v>
      </c>
      <c r="C594" s="5">
        <v>41875</v>
      </c>
    </row>
    <row r="595" spans="1:3" x14ac:dyDescent="0.2">
      <c r="A595" t="s">
        <v>427</v>
      </c>
      <c r="B595" s="4">
        <f t="shared" ca="1" si="18"/>
        <v>45222</v>
      </c>
      <c r="C595" s="5">
        <v>30920</v>
      </c>
    </row>
    <row r="596" spans="1:3" x14ac:dyDescent="0.2">
      <c r="A596" t="s">
        <v>430</v>
      </c>
      <c r="B596" s="4">
        <f t="shared" ca="1" si="18"/>
        <v>45222</v>
      </c>
      <c r="C596" s="5">
        <v>23675</v>
      </c>
    </row>
    <row r="597" spans="1:3" x14ac:dyDescent="0.2">
      <c r="A597" t="s">
        <v>445</v>
      </c>
      <c r="B597" s="4">
        <f t="shared" ca="1" si="18"/>
        <v>45222</v>
      </c>
      <c r="C597" s="5">
        <v>80045</v>
      </c>
    </row>
    <row r="598" spans="1:3" x14ac:dyDescent="0.2">
      <c r="A598" t="s">
        <v>59</v>
      </c>
      <c r="B598" s="4">
        <f t="shared" ref="B598:B627" ca="1" si="19">TODAY()-181</f>
        <v>45223</v>
      </c>
      <c r="C598" s="5">
        <v>33090</v>
      </c>
    </row>
    <row r="599" spans="1:3" x14ac:dyDescent="0.2">
      <c r="A599" t="s">
        <v>78</v>
      </c>
      <c r="B599" s="4">
        <f t="shared" ca="1" si="19"/>
        <v>45223</v>
      </c>
      <c r="C599" s="5">
        <v>35170</v>
      </c>
    </row>
    <row r="600" spans="1:3" x14ac:dyDescent="0.2">
      <c r="A600" t="s">
        <v>96</v>
      </c>
      <c r="B600" s="4">
        <f t="shared" ca="1" si="19"/>
        <v>45223</v>
      </c>
      <c r="C600" s="5">
        <v>26460</v>
      </c>
    </row>
    <row r="601" spans="1:3" x14ac:dyDescent="0.2">
      <c r="A601" t="s">
        <v>118</v>
      </c>
      <c r="B601" s="4">
        <f t="shared" ca="1" si="19"/>
        <v>45223</v>
      </c>
      <c r="C601" s="5">
        <v>52470</v>
      </c>
    </row>
    <row r="602" spans="1:3" x14ac:dyDescent="0.2">
      <c r="A602" t="s">
        <v>133</v>
      </c>
      <c r="B602" s="4">
        <f t="shared" ca="1" si="19"/>
        <v>45223</v>
      </c>
      <c r="C602" s="5">
        <v>49370</v>
      </c>
    </row>
    <row r="603" spans="1:3" x14ac:dyDescent="0.2">
      <c r="A603" t="s">
        <v>162</v>
      </c>
      <c r="B603" s="4">
        <f t="shared" ca="1" si="19"/>
        <v>45223</v>
      </c>
      <c r="C603" s="5">
        <v>13210</v>
      </c>
    </row>
    <row r="604" spans="1:3" x14ac:dyDescent="0.2">
      <c r="A604" t="s">
        <v>165</v>
      </c>
      <c r="B604" s="4">
        <f t="shared" ca="1" si="19"/>
        <v>45223</v>
      </c>
      <c r="C604" s="5">
        <v>52200</v>
      </c>
    </row>
    <row r="605" spans="1:3" x14ac:dyDescent="0.2">
      <c r="A605" t="s">
        <v>172</v>
      </c>
      <c r="B605" s="4">
        <f t="shared" ca="1" si="19"/>
        <v>45223</v>
      </c>
      <c r="C605" s="5">
        <v>15015</v>
      </c>
    </row>
    <row r="606" spans="1:3" x14ac:dyDescent="0.2">
      <c r="A606" t="s">
        <v>181</v>
      </c>
      <c r="B606" s="4">
        <f t="shared" ca="1" si="19"/>
        <v>45223</v>
      </c>
      <c r="C606" s="5">
        <v>34975</v>
      </c>
    </row>
    <row r="607" spans="1:3" x14ac:dyDescent="0.2">
      <c r="A607" t="s">
        <v>183</v>
      </c>
      <c r="B607" s="4">
        <f t="shared" ca="1" si="19"/>
        <v>45223</v>
      </c>
      <c r="C607" s="5">
        <v>48895</v>
      </c>
    </row>
    <row r="608" spans="1:3" x14ac:dyDescent="0.2">
      <c r="A608" t="s">
        <v>187</v>
      </c>
      <c r="B608" s="4">
        <f t="shared" ca="1" si="19"/>
        <v>45223</v>
      </c>
      <c r="C608" s="5">
        <v>5375</v>
      </c>
    </row>
    <row r="609" spans="1:3" x14ac:dyDescent="0.2">
      <c r="A609" t="s">
        <v>243</v>
      </c>
      <c r="B609" s="4">
        <f t="shared" ca="1" si="19"/>
        <v>45223</v>
      </c>
      <c r="C609" s="5">
        <v>77350</v>
      </c>
    </row>
    <row r="610" spans="1:3" x14ac:dyDescent="0.2">
      <c r="A610" t="s">
        <v>271</v>
      </c>
      <c r="B610" s="4">
        <f t="shared" ca="1" si="19"/>
        <v>45223</v>
      </c>
      <c r="C610" s="5">
        <v>33920</v>
      </c>
    </row>
    <row r="611" spans="1:3" x14ac:dyDescent="0.2">
      <c r="A611" t="s">
        <v>276</v>
      </c>
      <c r="B611" s="4">
        <f t="shared" ca="1" si="19"/>
        <v>45223</v>
      </c>
      <c r="C611" s="5">
        <v>47850</v>
      </c>
    </row>
    <row r="612" spans="1:3" x14ac:dyDescent="0.2">
      <c r="A612" t="s">
        <v>302</v>
      </c>
      <c r="B612" s="4">
        <f t="shared" ca="1" si="19"/>
        <v>45223</v>
      </c>
      <c r="C612" s="5">
        <v>75320</v>
      </c>
    </row>
    <row r="613" spans="1:3" x14ac:dyDescent="0.2">
      <c r="A613" t="s">
        <v>313</v>
      </c>
      <c r="B613" s="4">
        <f t="shared" ca="1" si="19"/>
        <v>45223</v>
      </c>
      <c r="C613" s="5">
        <v>80450</v>
      </c>
    </row>
    <row r="614" spans="1:3" x14ac:dyDescent="0.2">
      <c r="A614" t="s">
        <v>314</v>
      </c>
      <c r="B614" s="4">
        <f t="shared" ca="1" si="19"/>
        <v>45223</v>
      </c>
      <c r="C614" s="5">
        <v>18470</v>
      </c>
    </row>
    <row r="615" spans="1:3" x14ac:dyDescent="0.2">
      <c r="A615" t="s">
        <v>320</v>
      </c>
      <c r="B615" s="4">
        <f t="shared" ca="1" si="19"/>
        <v>45223</v>
      </c>
      <c r="C615" s="5">
        <v>5425</v>
      </c>
    </row>
    <row r="616" spans="1:3" x14ac:dyDescent="0.2">
      <c r="A616" t="s">
        <v>357</v>
      </c>
      <c r="B616" s="4">
        <f t="shared" ca="1" si="19"/>
        <v>45223</v>
      </c>
      <c r="C616" s="5">
        <v>62530</v>
      </c>
    </row>
    <row r="617" spans="1:3" x14ac:dyDescent="0.2">
      <c r="A617" t="s">
        <v>363</v>
      </c>
      <c r="B617" s="4">
        <f t="shared" ca="1" si="19"/>
        <v>45223</v>
      </c>
      <c r="C617" s="5">
        <v>35510</v>
      </c>
    </row>
    <row r="618" spans="1:3" x14ac:dyDescent="0.2">
      <c r="A618" t="s">
        <v>375</v>
      </c>
      <c r="B618" s="4">
        <f t="shared" ca="1" si="19"/>
        <v>45223</v>
      </c>
      <c r="C618" s="5">
        <v>44005</v>
      </c>
    </row>
    <row r="619" spans="1:3" x14ac:dyDescent="0.2">
      <c r="A619" t="s">
        <v>388</v>
      </c>
      <c r="B619" s="4">
        <f t="shared" ca="1" si="19"/>
        <v>45223</v>
      </c>
      <c r="C619" s="5">
        <v>39565</v>
      </c>
    </row>
    <row r="620" spans="1:3" x14ac:dyDescent="0.2">
      <c r="A620" t="s">
        <v>413</v>
      </c>
      <c r="B620" s="4">
        <f t="shared" ca="1" si="19"/>
        <v>45223</v>
      </c>
      <c r="C620" s="5">
        <v>32860</v>
      </c>
    </row>
    <row r="621" spans="1:3" x14ac:dyDescent="0.2">
      <c r="A621" t="s">
        <v>415</v>
      </c>
      <c r="B621" s="4">
        <f t="shared" ca="1" si="19"/>
        <v>45223</v>
      </c>
      <c r="C621" s="5">
        <v>54735</v>
      </c>
    </row>
    <row r="622" spans="1:3" x14ac:dyDescent="0.2">
      <c r="A622" t="s">
        <v>416</v>
      </c>
      <c r="B622" s="4">
        <f t="shared" ca="1" si="19"/>
        <v>45223</v>
      </c>
      <c r="C622" s="5">
        <v>43090</v>
      </c>
    </row>
    <row r="623" spans="1:3" x14ac:dyDescent="0.2">
      <c r="A623" t="s">
        <v>420</v>
      </c>
      <c r="B623" s="4">
        <f t="shared" ca="1" si="19"/>
        <v>45223</v>
      </c>
      <c r="C623" s="5">
        <v>39675</v>
      </c>
    </row>
    <row r="624" spans="1:3" x14ac:dyDescent="0.2">
      <c r="A624" t="s">
        <v>423</v>
      </c>
      <c r="B624" s="4">
        <f t="shared" ca="1" si="19"/>
        <v>45223</v>
      </c>
      <c r="C624" s="5">
        <v>76715</v>
      </c>
    </row>
    <row r="625" spans="1:3" x14ac:dyDescent="0.2">
      <c r="A625" t="s">
        <v>428</v>
      </c>
      <c r="B625" s="4">
        <f t="shared" ca="1" si="19"/>
        <v>45223</v>
      </c>
      <c r="C625" s="5">
        <v>20750</v>
      </c>
    </row>
    <row r="626" spans="1:3" x14ac:dyDescent="0.2">
      <c r="A626" t="s">
        <v>430</v>
      </c>
      <c r="B626" s="4">
        <f t="shared" ca="1" si="19"/>
        <v>45223</v>
      </c>
      <c r="C626" s="5">
        <v>13775</v>
      </c>
    </row>
    <row r="627" spans="1:3" x14ac:dyDescent="0.2">
      <c r="A627" t="s">
        <v>431</v>
      </c>
      <c r="B627" s="4">
        <f t="shared" ca="1" si="19"/>
        <v>45223</v>
      </c>
      <c r="C627" s="5">
        <v>11115</v>
      </c>
    </row>
    <row r="628" spans="1:3" x14ac:dyDescent="0.2">
      <c r="A628" t="s">
        <v>70</v>
      </c>
      <c r="B628" s="4">
        <f t="shared" ref="B628:B658" ca="1" si="20">TODAY()-180</f>
        <v>45224</v>
      </c>
      <c r="C628" s="5">
        <v>29960</v>
      </c>
    </row>
    <row r="629" spans="1:3" x14ac:dyDescent="0.2">
      <c r="A629" t="s">
        <v>72</v>
      </c>
      <c r="B629" s="4">
        <f t="shared" ca="1" si="20"/>
        <v>45224</v>
      </c>
      <c r="C629" s="5">
        <v>11130</v>
      </c>
    </row>
    <row r="630" spans="1:3" x14ac:dyDescent="0.2">
      <c r="A630" t="s">
        <v>96</v>
      </c>
      <c r="B630" s="4">
        <f t="shared" ca="1" si="20"/>
        <v>45224</v>
      </c>
      <c r="C630" s="5">
        <v>83915</v>
      </c>
    </row>
    <row r="631" spans="1:3" x14ac:dyDescent="0.2">
      <c r="A631" t="s">
        <v>97</v>
      </c>
      <c r="B631" s="4">
        <f t="shared" ca="1" si="20"/>
        <v>45224</v>
      </c>
      <c r="C631" s="5">
        <v>77860</v>
      </c>
    </row>
    <row r="632" spans="1:3" x14ac:dyDescent="0.2">
      <c r="A632" t="s">
        <v>125</v>
      </c>
      <c r="B632" s="4">
        <f t="shared" ca="1" si="20"/>
        <v>45224</v>
      </c>
      <c r="C632" s="5">
        <v>25170</v>
      </c>
    </row>
    <row r="633" spans="1:3" x14ac:dyDescent="0.2">
      <c r="A633" t="s">
        <v>127</v>
      </c>
      <c r="B633" s="4">
        <f t="shared" ca="1" si="20"/>
        <v>45224</v>
      </c>
      <c r="C633" s="5">
        <v>30300</v>
      </c>
    </row>
    <row r="634" spans="1:3" x14ac:dyDescent="0.2">
      <c r="A634" t="s">
        <v>140</v>
      </c>
      <c r="B634" s="4">
        <f t="shared" ca="1" si="20"/>
        <v>45224</v>
      </c>
      <c r="C634" s="5">
        <v>74715</v>
      </c>
    </row>
    <row r="635" spans="1:3" x14ac:dyDescent="0.2">
      <c r="A635" t="s">
        <v>152</v>
      </c>
      <c r="B635" s="4">
        <f t="shared" ca="1" si="20"/>
        <v>45224</v>
      </c>
      <c r="C635" s="5">
        <v>20545</v>
      </c>
    </row>
    <row r="636" spans="1:3" x14ac:dyDescent="0.2">
      <c r="A636" t="s">
        <v>155</v>
      </c>
      <c r="B636" s="4">
        <f t="shared" ca="1" si="20"/>
        <v>45224</v>
      </c>
      <c r="C636" s="5">
        <v>83350</v>
      </c>
    </row>
    <row r="637" spans="1:3" x14ac:dyDescent="0.2">
      <c r="A637" t="s">
        <v>158</v>
      </c>
      <c r="B637" s="4">
        <f t="shared" ca="1" si="20"/>
        <v>45224</v>
      </c>
      <c r="C637" s="5">
        <v>55775</v>
      </c>
    </row>
    <row r="638" spans="1:3" x14ac:dyDescent="0.2">
      <c r="A638" t="s">
        <v>161</v>
      </c>
      <c r="B638" s="4">
        <f t="shared" ca="1" si="20"/>
        <v>45224</v>
      </c>
      <c r="C638" s="5">
        <v>41250</v>
      </c>
    </row>
    <row r="639" spans="1:3" x14ac:dyDescent="0.2">
      <c r="A639" t="s">
        <v>162</v>
      </c>
      <c r="B639" s="4">
        <f t="shared" ca="1" si="20"/>
        <v>45224</v>
      </c>
      <c r="C639" s="5">
        <v>21790</v>
      </c>
    </row>
    <row r="640" spans="1:3" x14ac:dyDescent="0.2">
      <c r="A640" t="s">
        <v>163</v>
      </c>
      <c r="B640" s="4">
        <f t="shared" ca="1" si="20"/>
        <v>45224</v>
      </c>
      <c r="C640" s="5">
        <v>39400</v>
      </c>
    </row>
    <row r="641" spans="1:3" x14ac:dyDescent="0.2">
      <c r="A641" t="s">
        <v>183</v>
      </c>
      <c r="B641" s="4">
        <f t="shared" ca="1" si="20"/>
        <v>45224</v>
      </c>
      <c r="C641" s="5">
        <v>36775</v>
      </c>
    </row>
    <row r="642" spans="1:3" x14ac:dyDescent="0.2">
      <c r="A642" t="s">
        <v>187</v>
      </c>
      <c r="B642" s="4">
        <f t="shared" ca="1" si="20"/>
        <v>45224</v>
      </c>
      <c r="C642" s="5">
        <v>59865</v>
      </c>
    </row>
    <row r="643" spans="1:3" x14ac:dyDescent="0.2">
      <c r="A643" t="s">
        <v>205</v>
      </c>
      <c r="B643" s="4">
        <f t="shared" ca="1" si="20"/>
        <v>45224</v>
      </c>
      <c r="C643" s="5">
        <v>18280</v>
      </c>
    </row>
    <row r="644" spans="1:3" x14ac:dyDescent="0.2">
      <c r="A644" t="s">
        <v>208</v>
      </c>
      <c r="B644" s="4">
        <f t="shared" ca="1" si="20"/>
        <v>45224</v>
      </c>
      <c r="C644" s="5">
        <v>58030</v>
      </c>
    </row>
    <row r="645" spans="1:3" x14ac:dyDescent="0.2">
      <c r="A645" t="s">
        <v>244</v>
      </c>
      <c r="B645" s="4">
        <f t="shared" ca="1" si="20"/>
        <v>45224</v>
      </c>
      <c r="C645" s="5">
        <v>79320</v>
      </c>
    </row>
    <row r="646" spans="1:3" x14ac:dyDescent="0.2">
      <c r="A646" t="s">
        <v>261</v>
      </c>
      <c r="B646" s="4">
        <f t="shared" ca="1" si="20"/>
        <v>45224</v>
      </c>
      <c r="C646" s="5">
        <v>17830</v>
      </c>
    </row>
    <row r="647" spans="1:3" x14ac:dyDescent="0.2">
      <c r="A647" t="s">
        <v>276</v>
      </c>
      <c r="B647" s="4">
        <f t="shared" ca="1" si="20"/>
        <v>45224</v>
      </c>
      <c r="C647" s="5">
        <v>18455</v>
      </c>
    </row>
    <row r="648" spans="1:3" x14ac:dyDescent="0.2">
      <c r="A648" t="s">
        <v>288</v>
      </c>
      <c r="B648" s="4">
        <f t="shared" ca="1" si="20"/>
        <v>45224</v>
      </c>
      <c r="C648" s="5">
        <v>19085</v>
      </c>
    </row>
    <row r="649" spans="1:3" x14ac:dyDescent="0.2">
      <c r="A649" t="s">
        <v>306</v>
      </c>
      <c r="B649" s="4">
        <f t="shared" ca="1" si="20"/>
        <v>45224</v>
      </c>
      <c r="C649" s="5">
        <v>55055</v>
      </c>
    </row>
    <row r="650" spans="1:3" x14ac:dyDescent="0.2">
      <c r="A650" t="s">
        <v>314</v>
      </c>
      <c r="B650" s="4">
        <f t="shared" ca="1" si="20"/>
        <v>45224</v>
      </c>
      <c r="C650" s="5">
        <v>16455</v>
      </c>
    </row>
    <row r="651" spans="1:3" x14ac:dyDescent="0.2">
      <c r="A651" t="s">
        <v>320</v>
      </c>
      <c r="B651" s="4">
        <f t="shared" ca="1" si="20"/>
        <v>45224</v>
      </c>
      <c r="C651" s="5">
        <v>19290</v>
      </c>
    </row>
    <row r="652" spans="1:3" x14ac:dyDescent="0.2">
      <c r="A652" t="s">
        <v>357</v>
      </c>
      <c r="B652" s="4">
        <f t="shared" ca="1" si="20"/>
        <v>45224</v>
      </c>
      <c r="C652" s="5">
        <v>82715</v>
      </c>
    </row>
    <row r="653" spans="1:3" x14ac:dyDescent="0.2">
      <c r="A653" t="s">
        <v>363</v>
      </c>
      <c r="B653" s="4">
        <f t="shared" ca="1" si="20"/>
        <v>45224</v>
      </c>
      <c r="C653" s="5">
        <v>47960</v>
      </c>
    </row>
    <row r="654" spans="1:3" x14ac:dyDescent="0.2">
      <c r="A654" t="s">
        <v>371</v>
      </c>
      <c r="B654" s="4">
        <f t="shared" ca="1" si="20"/>
        <v>45224</v>
      </c>
      <c r="C654" s="5">
        <v>27425</v>
      </c>
    </row>
    <row r="655" spans="1:3" x14ac:dyDescent="0.2">
      <c r="A655" t="s">
        <v>389</v>
      </c>
      <c r="B655" s="4">
        <f t="shared" ca="1" si="20"/>
        <v>45224</v>
      </c>
      <c r="C655" s="5">
        <v>43175</v>
      </c>
    </row>
    <row r="656" spans="1:3" x14ac:dyDescent="0.2">
      <c r="A656" t="s">
        <v>407</v>
      </c>
      <c r="B656" s="4">
        <f t="shared" ca="1" si="20"/>
        <v>45224</v>
      </c>
      <c r="C656" s="5">
        <v>80420</v>
      </c>
    </row>
    <row r="657" spans="1:3" x14ac:dyDescent="0.2">
      <c r="A657" t="s">
        <v>428</v>
      </c>
      <c r="B657" s="4">
        <f t="shared" ca="1" si="20"/>
        <v>45224</v>
      </c>
      <c r="C657" s="5">
        <v>72585</v>
      </c>
    </row>
    <row r="658" spans="1:3" x14ac:dyDescent="0.2">
      <c r="A658" t="s">
        <v>441</v>
      </c>
      <c r="B658" s="4">
        <f t="shared" ca="1" si="20"/>
        <v>45224</v>
      </c>
      <c r="C658" s="5">
        <v>46195</v>
      </c>
    </row>
    <row r="659" spans="1:3" x14ac:dyDescent="0.2">
      <c r="A659" t="s">
        <v>97</v>
      </c>
      <c r="B659" s="4">
        <f t="shared" ref="B659:B684" ca="1" si="21">TODAY()-179</f>
        <v>45225</v>
      </c>
      <c r="C659" s="5">
        <v>34285</v>
      </c>
    </row>
    <row r="660" spans="1:3" x14ac:dyDescent="0.2">
      <c r="A660" t="s">
        <v>110</v>
      </c>
      <c r="B660" s="4">
        <f t="shared" ca="1" si="21"/>
        <v>45225</v>
      </c>
      <c r="C660" s="5">
        <v>65735</v>
      </c>
    </row>
    <row r="661" spans="1:3" x14ac:dyDescent="0.2">
      <c r="A661" t="s">
        <v>113</v>
      </c>
      <c r="B661" s="4">
        <f t="shared" ca="1" si="21"/>
        <v>45225</v>
      </c>
      <c r="C661" s="5">
        <v>79925</v>
      </c>
    </row>
    <row r="662" spans="1:3" x14ac:dyDescent="0.2">
      <c r="A662" t="s">
        <v>118</v>
      </c>
      <c r="B662" s="4">
        <f t="shared" ca="1" si="21"/>
        <v>45225</v>
      </c>
      <c r="C662" s="5">
        <v>6420</v>
      </c>
    </row>
    <row r="663" spans="1:3" x14ac:dyDescent="0.2">
      <c r="A663" t="s">
        <v>125</v>
      </c>
      <c r="B663" s="4">
        <f t="shared" ca="1" si="21"/>
        <v>45225</v>
      </c>
      <c r="C663" s="5">
        <v>49875</v>
      </c>
    </row>
    <row r="664" spans="1:3" x14ac:dyDescent="0.2">
      <c r="A664" t="s">
        <v>127</v>
      </c>
      <c r="B664" s="4">
        <f t="shared" ca="1" si="21"/>
        <v>45225</v>
      </c>
      <c r="C664" s="5">
        <v>46065</v>
      </c>
    </row>
    <row r="665" spans="1:3" x14ac:dyDescent="0.2">
      <c r="A665" t="s">
        <v>140</v>
      </c>
      <c r="B665" s="4">
        <f t="shared" ca="1" si="21"/>
        <v>45225</v>
      </c>
      <c r="C665" s="5">
        <v>24280</v>
      </c>
    </row>
    <row r="666" spans="1:3" x14ac:dyDescent="0.2">
      <c r="A666" t="s">
        <v>141</v>
      </c>
      <c r="B666" s="4">
        <f t="shared" ca="1" si="21"/>
        <v>45225</v>
      </c>
      <c r="C666" s="5">
        <v>63170</v>
      </c>
    </row>
    <row r="667" spans="1:3" x14ac:dyDescent="0.2">
      <c r="A667" t="s">
        <v>163</v>
      </c>
      <c r="B667" s="4">
        <f t="shared" ca="1" si="21"/>
        <v>45225</v>
      </c>
      <c r="C667" s="5">
        <v>32055</v>
      </c>
    </row>
    <row r="668" spans="1:3" x14ac:dyDescent="0.2">
      <c r="A668" t="s">
        <v>205</v>
      </c>
      <c r="B668" s="4">
        <f t="shared" ca="1" si="21"/>
        <v>45225</v>
      </c>
      <c r="C668" s="5">
        <v>46895</v>
      </c>
    </row>
    <row r="669" spans="1:3" x14ac:dyDescent="0.2">
      <c r="A669" t="s">
        <v>242</v>
      </c>
      <c r="B669" s="4">
        <f t="shared" ca="1" si="21"/>
        <v>45225</v>
      </c>
      <c r="C669" s="5">
        <v>13675</v>
      </c>
    </row>
    <row r="670" spans="1:3" x14ac:dyDescent="0.2">
      <c r="A670" t="s">
        <v>288</v>
      </c>
      <c r="B670" s="4">
        <f t="shared" ca="1" si="21"/>
        <v>45225</v>
      </c>
      <c r="C670" s="5">
        <v>49185</v>
      </c>
    </row>
    <row r="671" spans="1:3" x14ac:dyDescent="0.2">
      <c r="A671" t="s">
        <v>300</v>
      </c>
      <c r="B671" s="4">
        <f t="shared" ca="1" si="21"/>
        <v>45225</v>
      </c>
      <c r="C671" s="5">
        <v>72965</v>
      </c>
    </row>
    <row r="672" spans="1:3" x14ac:dyDescent="0.2">
      <c r="A672" t="s">
        <v>301</v>
      </c>
      <c r="B672" s="4">
        <f t="shared" ca="1" si="21"/>
        <v>45225</v>
      </c>
      <c r="C672" s="5">
        <v>21815</v>
      </c>
    </row>
    <row r="673" spans="1:3" x14ac:dyDescent="0.2">
      <c r="A673" t="s">
        <v>313</v>
      </c>
      <c r="B673" s="4">
        <f t="shared" ca="1" si="21"/>
        <v>45225</v>
      </c>
      <c r="C673" s="5">
        <v>27470</v>
      </c>
    </row>
    <row r="674" spans="1:3" x14ac:dyDescent="0.2">
      <c r="A674" t="s">
        <v>320</v>
      </c>
      <c r="B674" s="4">
        <f t="shared" ca="1" si="21"/>
        <v>45225</v>
      </c>
      <c r="C674" s="5">
        <v>56435</v>
      </c>
    </row>
    <row r="675" spans="1:3" x14ac:dyDescent="0.2">
      <c r="A675" t="s">
        <v>328</v>
      </c>
      <c r="B675" s="4">
        <f t="shared" ca="1" si="21"/>
        <v>45225</v>
      </c>
      <c r="C675" s="5">
        <v>10850</v>
      </c>
    </row>
    <row r="676" spans="1:3" x14ac:dyDescent="0.2">
      <c r="A676" t="s">
        <v>347</v>
      </c>
      <c r="B676" s="4">
        <f t="shared" ca="1" si="21"/>
        <v>45225</v>
      </c>
      <c r="C676" s="5">
        <v>44470</v>
      </c>
    </row>
    <row r="677" spans="1:3" x14ac:dyDescent="0.2">
      <c r="A677" t="s">
        <v>356</v>
      </c>
      <c r="B677" s="4">
        <f t="shared" ca="1" si="21"/>
        <v>45225</v>
      </c>
      <c r="C677" s="5">
        <v>16800</v>
      </c>
    </row>
    <row r="678" spans="1:3" x14ac:dyDescent="0.2">
      <c r="A678" t="s">
        <v>362</v>
      </c>
      <c r="B678" s="4">
        <f t="shared" ca="1" si="21"/>
        <v>45225</v>
      </c>
      <c r="C678" s="5">
        <v>69550</v>
      </c>
    </row>
    <row r="679" spans="1:3" x14ac:dyDescent="0.2">
      <c r="A679" t="s">
        <v>363</v>
      </c>
      <c r="B679" s="4">
        <f t="shared" ca="1" si="21"/>
        <v>45225</v>
      </c>
      <c r="C679" s="5">
        <v>69725</v>
      </c>
    </row>
    <row r="680" spans="1:3" x14ac:dyDescent="0.2">
      <c r="A680" t="s">
        <v>372</v>
      </c>
      <c r="B680" s="4">
        <f t="shared" ca="1" si="21"/>
        <v>45225</v>
      </c>
      <c r="C680" s="5">
        <v>8765</v>
      </c>
    </row>
    <row r="681" spans="1:3" x14ac:dyDescent="0.2">
      <c r="A681" t="s">
        <v>389</v>
      </c>
      <c r="B681" s="4">
        <f t="shared" ca="1" si="21"/>
        <v>45225</v>
      </c>
      <c r="C681" s="5">
        <v>38425</v>
      </c>
    </row>
    <row r="682" spans="1:3" x14ac:dyDescent="0.2">
      <c r="A682" t="s">
        <v>407</v>
      </c>
      <c r="B682" s="4">
        <f t="shared" ca="1" si="21"/>
        <v>45225</v>
      </c>
      <c r="C682" s="5">
        <v>81370</v>
      </c>
    </row>
    <row r="683" spans="1:3" x14ac:dyDescent="0.2">
      <c r="A683" t="s">
        <v>430</v>
      </c>
      <c r="B683" s="4">
        <f t="shared" ca="1" si="21"/>
        <v>45225</v>
      </c>
      <c r="C683" s="5">
        <v>23600</v>
      </c>
    </row>
    <row r="684" spans="1:3" x14ac:dyDescent="0.2">
      <c r="A684" t="s">
        <v>445</v>
      </c>
      <c r="B684" s="4">
        <f t="shared" ca="1" si="21"/>
        <v>45225</v>
      </c>
      <c r="C684" s="5">
        <v>68405</v>
      </c>
    </row>
    <row r="685" spans="1:3" x14ac:dyDescent="0.2">
      <c r="A685" t="s">
        <v>64</v>
      </c>
      <c r="B685" s="4">
        <f t="shared" ref="B685:B720" ca="1" si="22">TODAY()-178</f>
        <v>45226</v>
      </c>
      <c r="C685" s="5">
        <v>34455</v>
      </c>
    </row>
    <row r="686" spans="1:3" x14ac:dyDescent="0.2">
      <c r="A686" t="s">
        <v>78</v>
      </c>
      <c r="B686" s="4">
        <f t="shared" ca="1" si="22"/>
        <v>45226</v>
      </c>
      <c r="C686" s="5">
        <v>69465</v>
      </c>
    </row>
    <row r="687" spans="1:3" x14ac:dyDescent="0.2">
      <c r="A687" t="s">
        <v>103</v>
      </c>
      <c r="B687" s="4">
        <f t="shared" ca="1" si="22"/>
        <v>45226</v>
      </c>
      <c r="C687" s="5">
        <v>73660</v>
      </c>
    </row>
    <row r="688" spans="1:3" x14ac:dyDescent="0.2">
      <c r="A688" t="s">
        <v>113</v>
      </c>
      <c r="B688" s="4">
        <f t="shared" ca="1" si="22"/>
        <v>45226</v>
      </c>
      <c r="C688" s="5">
        <v>32580</v>
      </c>
    </row>
    <row r="689" spans="1:3" x14ac:dyDescent="0.2">
      <c r="A689" t="s">
        <v>118</v>
      </c>
      <c r="B689" s="4">
        <f t="shared" ca="1" si="22"/>
        <v>45226</v>
      </c>
      <c r="C689" s="5">
        <v>45995</v>
      </c>
    </row>
    <row r="690" spans="1:3" x14ac:dyDescent="0.2">
      <c r="A690" t="s">
        <v>125</v>
      </c>
      <c r="B690" s="4">
        <f t="shared" ca="1" si="22"/>
        <v>45226</v>
      </c>
      <c r="C690" s="5">
        <v>50910</v>
      </c>
    </row>
    <row r="691" spans="1:3" x14ac:dyDescent="0.2">
      <c r="A691" t="s">
        <v>132</v>
      </c>
      <c r="B691" s="4">
        <f t="shared" ca="1" si="22"/>
        <v>45226</v>
      </c>
      <c r="C691" s="5">
        <v>7910</v>
      </c>
    </row>
    <row r="692" spans="1:3" x14ac:dyDescent="0.2">
      <c r="A692" t="s">
        <v>148</v>
      </c>
      <c r="B692" s="4">
        <f t="shared" ca="1" si="22"/>
        <v>45226</v>
      </c>
      <c r="C692" s="5">
        <v>10405</v>
      </c>
    </row>
    <row r="693" spans="1:3" x14ac:dyDescent="0.2">
      <c r="A693" t="s">
        <v>157</v>
      </c>
      <c r="B693" s="4">
        <f t="shared" ca="1" si="22"/>
        <v>45226</v>
      </c>
      <c r="C693" s="5">
        <v>72350</v>
      </c>
    </row>
    <row r="694" spans="1:3" x14ac:dyDescent="0.2">
      <c r="A694" t="s">
        <v>158</v>
      </c>
      <c r="B694" s="4">
        <f t="shared" ca="1" si="22"/>
        <v>45226</v>
      </c>
      <c r="C694" s="5">
        <v>20345</v>
      </c>
    </row>
    <row r="695" spans="1:3" x14ac:dyDescent="0.2">
      <c r="A695" t="s">
        <v>163</v>
      </c>
      <c r="B695" s="4">
        <f t="shared" ca="1" si="22"/>
        <v>45226</v>
      </c>
      <c r="C695" s="5">
        <v>66600</v>
      </c>
    </row>
    <row r="696" spans="1:3" x14ac:dyDescent="0.2">
      <c r="A696" t="s">
        <v>175</v>
      </c>
      <c r="B696" s="4">
        <f t="shared" ca="1" si="22"/>
        <v>45226</v>
      </c>
      <c r="C696" s="5">
        <v>26280</v>
      </c>
    </row>
    <row r="697" spans="1:3" x14ac:dyDescent="0.2">
      <c r="A697" t="s">
        <v>183</v>
      </c>
      <c r="B697" s="4">
        <f t="shared" ca="1" si="22"/>
        <v>45226</v>
      </c>
      <c r="C697" s="5">
        <v>31440</v>
      </c>
    </row>
    <row r="698" spans="1:3" x14ac:dyDescent="0.2">
      <c r="A698" t="s">
        <v>194</v>
      </c>
      <c r="B698" s="4">
        <f t="shared" ca="1" si="22"/>
        <v>45226</v>
      </c>
      <c r="C698" s="5">
        <v>81025</v>
      </c>
    </row>
    <row r="699" spans="1:3" x14ac:dyDescent="0.2">
      <c r="A699" t="s">
        <v>208</v>
      </c>
      <c r="B699" s="4">
        <f t="shared" ca="1" si="22"/>
        <v>45226</v>
      </c>
      <c r="C699" s="5">
        <v>18475</v>
      </c>
    </row>
    <row r="700" spans="1:3" x14ac:dyDescent="0.2">
      <c r="A700" t="s">
        <v>243</v>
      </c>
      <c r="B700" s="4">
        <f t="shared" ca="1" si="22"/>
        <v>45226</v>
      </c>
      <c r="C700" s="5">
        <v>29105</v>
      </c>
    </row>
    <row r="701" spans="1:3" x14ac:dyDescent="0.2">
      <c r="A701" t="s">
        <v>244</v>
      </c>
      <c r="B701" s="4">
        <f t="shared" ca="1" si="22"/>
        <v>45226</v>
      </c>
      <c r="C701" s="5">
        <v>52580</v>
      </c>
    </row>
    <row r="702" spans="1:3" x14ac:dyDescent="0.2">
      <c r="A702" t="s">
        <v>245</v>
      </c>
      <c r="B702" s="4">
        <f t="shared" ca="1" si="22"/>
        <v>45226</v>
      </c>
      <c r="C702" s="5">
        <v>50615</v>
      </c>
    </row>
    <row r="703" spans="1:3" x14ac:dyDescent="0.2">
      <c r="A703" t="s">
        <v>248</v>
      </c>
      <c r="B703" s="4">
        <f t="shared" ca="1" si="22"/>
        <v>45226</v>
      </c>
      <c r="C703" s="5">
        <v>79995</v>
      </c>
    </row>
    <row r="704" spans="1:3" x14ac:dyDescent="0.2">
      <c r="A704" t="s">
        <v>288</v>
      </c>
      <c r="B704" s="4">
        <f t="shared" ca="1" si="22"/>
        <v>45226</v>
      </c>
      <c r="C704" s="5">
        <v>74375</v>
      </c>
    </row>
    <row r="705" spans="1:3" x14ac:dyDescent="0.2">
      <c r="A705" t="s">
        <v>301</v>
      </c>
      <c r="B705" s="4">
        <f t="shared" ca="1" si="22"/>
        <v>45226</v>
      </c>
      <c r="C705" s="5">
        <v>42635</v>
      </c>
    </row>
    <row r="706" spans="1:3" x14ac:dyDescent="0.2">
      <c r="A706" t="s">
        <v>320</v>
      </c>
      <c r="B706" s="4">
        <f t="shared" ca="1" si="22"/>
        <v>45226</v>
      </c>
      <c r="C706" s="5">
        <v>70095</v>
      </c>
    </row>
    <row r="707" spans="1:3" x14ac:dyDescent="0.2">
      <c r="A707" t="s">
        <v>333</v>
      </c>
      <c r="B707" s="4">
        <f t="shared" ca="1" si="22"/>
        <v>45226</v>
      </c>
      <c r="C707" s="5">
        <v>48045</v>
      </c>
    </row>
    <row r="708" spans="1:3" x14ac:dyDescent="0.2">
      <c r="A708" t="s">
        <v>352</v>
      </c>
      <c r="B708" s="4">
        <f t="shared" ca="1" si="22"/>
        <v>45226</v>
      </c>
      <c r="C708" s="5">
        <v>10105</v>
      </c>
    </row>
    <row r="709" spans="1:3" x14ac:dyDescent="0.2">
      <c r="A709" t="s">
        <v>356</v>
      </c>
      <c r="B709" s="4">
        <f t="shared" ca="1" si="22"/>
        <v>45226</v>
      </c>
      <c r="C709" s="5">
        <v>7415</v>
      </c>
    </row>
    <row r="710" spans="1:3" x14ac:dyDescent="0.2">
      <c r="A710" t="s">
        <v>357</v>
      </c>
      <c r="B710" s="4">
        <f t="shared" ca="1" si="22"/>
        <v>45226</v>
      </c>
      <c r="C710" s="5">
        <v>50795</v>
      </c>
    </row>
    <row r="711" spans="1:3" x14ac:dyDescent="0.2">
      <c r="A711" t="s">
        <v>381</v>
      </c>
      <c r="B711" s="4">
        <f t="shared" ca="1" si="22"/>
        <v>45226</v>
      </c>
      <c r="C711" s="5">
        <v>43690</v>
      </c>
    </row>
    <row r="712" spans="1:3" x14ac:dyDescent="0.2">
      <c r="A712" t="s">
        <v>388</v>
      </c>
      <c r="B712" s="4">
        <f t="shared" ca="1" si="22"/>
        <v>45226</v>
      </c>
      <c r="C712" s="5">
        <v>42380</v>
      </c>
    </row>
    <row r="713" spans="1:3" x14ac:dyDescent="0.2">
      <c r="A713" t="s">
        <v>400</v>
      </c>
      <c r="B713" s="4">
        <f t="shared" ca="1" si="22"/>
        <v>45226</v>
      </c>
      <c r="C713" s="5">
        <v>17845</v>
      </c>
    </row>
    <row r="714" spans="1:3" x14ac:dyDescent="0.2">
      <c r="A714" t="s">
        <v>410</v>
      </c>
      <c r="B714" s="4">
        <f t="shared" ca="1" si="22"/>
        <v>45226</v>
      </c>
      <c r="C714" s="5">
        <v>49475</v>
      </c>
    </row>
    <row r="715" spans="1:3" x14ac:dyDescent="0.2">
      <c r="A715" t="s">
        <v>413</v>
      </c>
      <c r="B715" s="4">
        <f t="shared" ca="1" si="22"/>
        <v>45226</v>
      </c>
      <c r="C715" s="5">
        <v>67370</v>
      </c>
    </row>
    <row r="716" spans="1:3" x14ac:dyDescent="0.2">
      <c r="A716" t="s">
        <v>415</v>
      </c>
      <c r="B716" s="4">
        <f t="shared" ca="1" si="22"/>
        <v>45226</v>
      </c>
      <c r="C716" s="5">
        <v>35540</v>
      </c>
    </row>
    <row r="717" spans="1:3" x14ac:dyDescent="0.2">
      <c r="A717" t="s">
        <v>416</v>
      </c>
      <c r="B717" s="4">
        <f t="shared" ca="1" si="22"/>
        <v>45226</v>
      </c>
      <c r="C717" s="5">
        <v>72025</v>
      </c>
    </row>
    <row r="718" spans="1:3" x14ac:dyDescent="0.2">
      <c r="A718" t="s">
        <v>420</v>
      </c>
      <c r="B718" s="4">
        <f t="shared" ca="1" si="22"/>
        <v>45226</v>
      </c>
      <c r="C718" s="5">
        <v>35505</v>
      </c>
    </row>
    <row r="719" spans="1:3" x14ac:dyDescent="0.2">
      <c r="A719" t="s">
        <v>423</v>
      </c>
      <c r="B719" s="4">
        <f t="shared" ca="1" si="22"/>
        <v>45226</v>
      </c>
      <c r="C719" s="5">
        <v>8770</v>
      </c>
    </row>
    <row r="720" spans="1:3" x14ac:dyDescent="0.2">
      <c r="A720" t="s">
        <v>436</v>
      </c>
      <c r="B720" s="4">
        <f t="shared" ca="1" si="22"/>
        <v>45226</v>
      </c>
      <c r="C720" s="5">
        <v>17610</v>
      </c>
    </row>
    <row r="721" spans="1:3" x14ac:dyDescent="0.2">
      <c r="A721" t="s">
        <v>59</v>
      </c>
      <c r="B721" s="4">
        <f t="shared" ref="B721:B748" ca="1" si="23">TODAY()-177</f>
        <v>45227</v>
      </c>
      <c r="C721" s="5">
        <v>13420</v>
      </c>
    </row>
    <row r="722" spans="1:3" x14ac:dyDescent="0.2">
      <c r="A722" t="s">
        <v>66</v>
      </c>
      <c r="B722" s="4">
        <f t="shared" ca="1" si="23"/>
        <v>45227</v>
      </c>
      <c r="C722" s="5">
        <v>26155</v>
      </c>
    </row>
    <row r="723" spans="1:3" x14ac:dyDescent="0.2">
      <c r="A723" t="s">
        <v>70</v>
      </c>
      <c r="B723" s="4">
        <f t="shared" ca="1" si="23"/>
        <v>45227</v>
      </c>
      <c r="C723" s="5">
        <v>73110</v>
      </c>
    </row>
    <row r="724" spans="1:3" x14ac:dyDescent="0.2">
      <c r="A724" t="s">
        <v>103</v>
      </c>
      <c r="B724" s="4">
        <f t="shared" ca="1" si="23"/>
        <v>45227</v>
      </c>
      <c r="C724" s="5">
        <v>53255</v>
      </c>
    </row>
    <row r="725" spans="1:3" x14ac:dyDescent="0.2">
      <c r="A725" t="s">
        <v>110</v>
      </c>
      <c r="B725" s="4">
        <f t="shared" ca="1" si="23"/>
        <v>45227</v>
      </c>
      <c r="C725" s="5">
        <v>77680</v>
      </c>
    </row>
    <row r="726" spans="1:3" x14ac:dyDescent="0.2">
      <c r="A726" t="s">
        <v>125</v>
      </c>
      <c r="B726" s="4">
        <f t="shared" ca="1" si="23"/>
        <v>45227</v>
      </c>
      <c r="C726" s="5">
        <v>24365</v>
      </c>
    </row>
    <row r="727" spans="1:3" x14ac:dyDescent="0.2">
      <c r="A727" t="s">
        <v>143</v>
      </c>
      <c r="B727" s="4">
        <f t="shared" ca="1" si="23"/>
        <v>45227</v>
      </c>
      <c r="C727" s="5">
        <v>39935</v>
      </c>
    </row>
    <row r="728" spans="1:3" x14ac:dyDescent="0.2">
      <c r="A728" t="s">
        <v>181</v>
      </c>
      <c r="B728" s="4">
        <f t="shared" ca="1" si="23"/>
        <v>45227</v>
      </c>
      <c r="C728" s="5">
        <v>74585</v>
      </c>
    </row>
    <row r="729" spans="1:3" x14ac:dyDescent="0.2">
      <c r="A729" t="s">
        <v>183</v>
      </c>
      <c r="B729" s="4">
        <f t="shared" ca="1" si="23"/>
        <v>45227</v>
      </c>
      <c r="C729" s="5">
        <v>78050</v>
      </c>
    </row>
    <row r="730" spans="1:3" x14ac:dyDescent="0.2">
      <c r="A730" t="s">
        <v>187</v>
      </c>
      <c r="B730" s="4">
        <f t="shared" ca="1" si="23"/>
        <v>45227</v>
      </c>
      <c r="C730" s="5">
        <v>11745</v>
      </c>
    </row>
    <row r="731" spans="1:3" x14ac:dyDescent="0.2">
      <c r="A731" t="s">
        <v>194</v>
      </c>
      <c r="B731" s="4">
        <f t="shared" ca="1" si="23"/>
        <v>45227</v>
      </c>
      <c r="C731" s="5">
        <v>73905</v>
      </c>
    </row>
    <row r="732" spans="1:3" x14ac:dyDescent="0.2">
      <c r="A732" t="s">
        <v>198</v>
      </c>
      <c r="B732" s="4">
        <f t="shared" ca="1" si="23"/>
        <v>45227</v>
      </c>
      <c r="C732" s="5">
        <v>51935</v>
      </c>
    </row>
    <row r="733" spans="1:3" x14ac:dyDescent="0.2">
      <c r="A733" t="s">
        <v>242</v>
      </c>
      <c r="B733" s="4">
        <f t="shared" ca="1" si="23"/>
        <v>45227</v>
      </c>
      <c r="C733" s="5">
        <v>16520</v>
      </c>
    </row>
    <row r="734" spans="1:3" x14ac:dyDescent="0.2">
      <c r="A734" t="s">
        <v>261</v>
      </c>
      <c r="B734" s="4">
        <f t="shared" ca="1" si="23"/>
        <v>45227</v>
      </c>
      <c r="C734" s="5">
        <v>62945</v>
      </c>
    </row>
    <row r="735" spans="1:3" x14ac:dyDescent="0.2">
      <c r="A735" t="s">
        <v>271</v>
      </c>
      <c r="B735" s="4">
        <f t="shared" ca="1" si="23"/>
        <v>45227</v>
      </c>
      <c r="C735" s="5">
        <v>52335</v>
      </c>
    </row>
    <row r="736" spans="1:3" x14ac:dyDescent="0.2">
      <c r="A736" t="s">
        <v>320</v>
      </c>
      <c r="B736" s="4">
        <f t="shared" ca="1" si="23"/>
        <v>45227</v>
      </c>
      <c r="C736" s="5">
        <v>32460</v>
      </c>
    </row>
    <row r="737" spans="1:3" x14ac:dyDescent="0.2">
      <c r="A737" t="s">
        <v>340</v>
      </c>
      <c r="B737" s="4">
        <f t="shared" ca="1" si="23"/>
        <v>45227</v>
      </c>
      <c r="C737" s="5">
        <v>68415</v>
      </c>
    </row>
    <row r="738" spans="1:3" x14ac:dyDescent="0.2">
      <c r="A738" t="s">
        <v>362</v>
      </c>
      <c r="B738" s="4">
        <f t="shared" ca="1" si="23"/>
        <v>45227</v>
      </c>
      <c r="C738" s="5">
        <v>43695</v>
      </c>
    </row>
    <row r="739" spans="1:3" x14ac:dyDescent="0.2">
      <c r="A739" t="s">
        <v>372</v>
      </c>
      <c r="B739" s="4">
        <f t="shared" ca="1" si="23"/>
        <v>45227</v>
      </c>
      <c r="C739" s="5">
        <v>13835</v>
      </c>
    </row>
    <row r="740" spans="1:3" x14ac:dyDescent="0.2">
      <c r="A740" t="s">
        <v>393</v>
      </c>
      <c r="B740" s="4">
        <f t="shared" ca="1" si="23"/>
        <v>45227</v>
      </c>
      <c r="C740" s="5">
        <v>48385</v>
      </c>
    </row>
    <row r="741" spans="1:3" x14ac:dyDescent="0.2">
      <c r="A741" t="s">
        <v>405</v>
      </c>
      <c r="B741" s="4">
        <f t="shared" ca="1" si="23"/>
        <v>45227</v>
      </c>
      <c r="C741" s="5">
        <v>74065</v>
      </c>
    </row>
    <row r="742" spans="1:3" x14ac:dyDescent="0.2">
      <c r="A742" t="s">
        <v>410</v>
      </c>
      <c r="B742" s="4">
        <f t="shared" ca="1" si="23"/>
        <v>45227</v>
      </c>
      <c r="C742" s="5">
        <v>61675</v>
      </c>
    </row>
    <row r="743" spans="1:3" x14ac:dyDescent="0.2">
      <c r="A743" t="s">
        <v>413</v>
      </c>
      <c r="B743" s="4">
        <f t="shared" ca="1" si="23"/>
        <v>45227</v>
      </c>
      <c r="C743" s="5">
        <v>65605</v>
      </c>
    </row>
    <row r="744" spans="1:3" x14ac:dyDescent="0.2">
      <c r="A744" t="s">
        <v>415</v>
      </c>
      <c r="B744" s="4">
        <f t="shared" ca="1" si="23"/>
        <v>45227</v>
      </c>
      <c r="C744" s="5">
        <v>79605</v>
      </c>
    </row>
    <row r="745" spans="1:3" x14ac:dyDescent="0.2">
      <c r="A745" t="s">
        <v>418</v>
      </c>
      <c r="B745" s="4">
        <f t="shared" ca="1" si="23"/>
        <v>45227</v>
      </c>
      <c r="C745" s="5">
        <v>48415</v>
      </c>
    </row>
    <row r="746" spans="1:3" x14ac:dyDescent="0.2">
      <c r="A746" t="s">
        <v>428</v>
      </c>
      <c r="B746" s="4">
        <f t="shared" ca="1" si="23"/>
        <v>45227</v>
      </c>
      <c r="C746" s="5">
        <v>37900</v>
      </c>
    </row>
    <row r="747" spans="1:3" x14ac:dyDescent="0.2">
      <c r="A747" t="s">
        <v>430</v>
      </c>
      <c r="B747" s="4">
        <f t="shared" ca="1" si="23"/>
        <v>45227</v>
      </c>
      <c r="C747" s="5">
        <v>77180</v>
      </c>
    </row>
    <row r="748" spans="1:3" x14ac:dyDescent="0.2">
      <c r="A748" t="s">
        <v>431</v>
      </c>
      <c r="B748" s="4">
        <f t="shared" ca="1" si="23"/>
        <v>45227</v>
      </c>
      <c r="C748" s="5">
        <v>31635</v>
      </c>
    </row>
    <row r="749" spans="1:3" x14ac:dyDescent="0.2">
      <c r="A749" t="s">
        <v>66</v>
      </c>
      <c r="B749" s="4">
        <f t="shared" ref="B749:B775" ca="1" si="24">TODAY()-176</f>
        <v>45228</v>
      </c>
      <c r="C749" s="5">
        <v>52430</v>
      </c>
    </row>
    <row r="750" spans="1:3" x14ac:dyDescent="0.2">
      <c r="A750" t="s">
        <v>93</v>
      </c>
      <c r="B750" s="4">
        <f t="shared" ca="1" si="24"/>
        <v>45228</v>
      </c>
      <c r="C750" s="5">
        <v>82640</v>
      </c>
    </row>
    <row r="751" spans="1:3" x14ac:dyDescent="0.2">
      <c r="A751" t="s">
        <v>97</v>
      </c>
      <c r="B751" s="4">
        <f t="shared" ca="1" si="24"/>
        <v>45228</v>
      </c>
      <c r="C751" s="5">
        <v>20650</v>
      </c>
    </row>
    <row r="752" spans="1:3" x14ac:dyDescent="0.2">
      <c r="A752" t="s">
        <v>108</v>
      </c>
      <c r="B752" s="4">
        <f t="shared" ca="1" si="24"/>
        <v>45228</v>
      </c>
      <c r="C752" s="5">
        <v>26020</v>
      </c>
    </row>
    <row r="753" spans="1:3" x14ac:dyDescent="0.2">
      <c r="A753" t="s">
        <v>125</v>
      </c>
      <c r="B753" s="4">
        <f t="shared" ca="1" si="24"/>
        <v>45228</v>
      </c>
      <c r="C753" s="5">
        <v>42030</v>
      </c>
    </row>
    <row r="754" spans="1:3" x14ac:dyDescent="0.2">
      <c r="A754" t="s">
        <v>127</v>
      </c>
      <c r="B754" s="4">
        <f t="shared" ca="1" si="24"/>
        <v>45228</v>
      </c>
      <c r="C754" s="5">
        <v>67135</v>
      </c>
    </row>
    <row r="755" spans="1:3" x14ac:dyDescent="0.2">
      <c r="A755" t="s">
        <v>132</v>
      </c>
      <c r="B755" s="4">
        <f t="shared" ca="1" si="24"/>
        <v>45228</v>
      </c>
      <c r="C755" s="5">
        <v>30760</v>
      </c>
    </row>
    <row r="756" spans="1:3" x14ac:dyDescent="0.2">
      <c r="A756" t="s">
        <v>143</v>
      </c>
      <c r="B756" s="4">
        <f t="shared" ca="1" si="24"/>
        <v>45228</v>
      </c>
      <c r="C756" s="5">
        <v>76725</v>
      </c>
    </row>
    <row r="757" spans="1:3" x14ac:dyDescent="0.2">
      <c r="A757" t="s">
        <v>152</v>
      </c>
      <c r="B757" s="4">
        <f t="shared" ca="1" si="24"/>
        <v>45228</v>
      </c>
      <c r="C757" s="5">
        <v>12520</v>
      </c>
    </row>
    <row r="758" spans="1:3" x14ac:dyDescent="0.2">
      <c r="A758" t="s">
        <v>155</v>
      </c>
      <c r="B758" s="4">
        <f t="shared" ca="1" si="24"/>
        <v>45228</v>
      </c>
      <c r="C758" s="5">
        <v>15620</v>
      </c>
    </row>
    <row r="759" spans="1:3" x14ac:dyDescent="0.2">
      <c r="A759" t="s">
        <v>157</v>
      </c>
      <c r="B759" s="4">
        <f t="shared" ca="1" si="24"/>
        <v>45228</v>
      </c>
      <c r="C759" s="5">
        <v>53100</v>
      </c>
    </row>
    <row r="760" spans="1:3" x14ac:dyDescent="0.2">
      <c r="A760" t="s">
        <v>163</v>
      </c>
      <c r="B760" s="4">
        <f t="shared" ca="1" si="24"/>
        <v>45228</v>
      </c>
      <c r="C760" s="5">
        <v>45605</v>
      </c>
    </row>
    <row r="761" spans="1:3" x14ac:dyDescent="0.2">
      <c r="A761" t="s">
        <v>172</v>
      </c>
      <c r="B761" s="4">
        <f t="shared" ca="1" si="24"/>
        <v>45228</v>
      </c>
      <c r="C761" s="5">
        <v>44650</v>
      </c>
    </row>
    <row r="762" spans="1:3" x14ac:dyDescent="0.2">
      <c r="A762" t="s">
        <v>181</v>
      </c>
      <c r="B762" s="4">
        <f t="shared" ca="1" si="24"/>
        <v>45228</v>
      </c>
      <c r="C762" s="5">
        <v>17125</v>
      </c>
    </row>
    <row r="763" spans="1:3" x14ac:dyDescent="0.2">
      <c r="A763" t="s">
        <v>183</v>
      </c>
      <c r="B763" s="4">
        <f t="shared" ca="1" si="24"/>
        <v>45228</v>
      </c>
      <c r="C763" s="5">
        <v>8595</v>
      </c>
    </row>
    <row r="764" spans="1:3" x14ac:dyDescent="0.2">
      <c r="A764" t="s">
        <v>187</v>
      </c>
      <c r="B764" s="4">
        <f t="shared" ca="1" si="24"/>
        <v>45228</v>
      </c>
      <c r="C764" s="5">
        <v>22910</v>
      </c>
    </row>
    <row r="765" spans="1:3" x14ac:dyDescent="0.2">
      <c r="A765" t="s">
        <v>198</v>
      </c>
      <c r="B765" s="4">
        <f t="shared" ca="1" si="24"/>
        <v>45228</v>
      </c>
      <c r="C765" s="5">
        <v>7100</v>
      </c>
    </row>
    <row r="766" spans="1:3" x14ac:dyDescent="0.2">
      <c r="A766" t="s">
        <v>205</v>
      </c>
      <c r="B766" s="4">
        <f t="shared" ca="1" si="24"/>
        <v>45228</v>
      </c>
      <c r="C766" s="5">
        <v>10590</v>
      </c>
    </row>
    <row r="767" spans="1:3" x14ac:dyDescent="0.2">
      <c r="A767" t="s">
        <v>261</v>
      </c>
      <c r="B767" s="4">
        <f t="shared" ca="1" si="24"/>
        <v>45228</v>
      </c>
      <c r="C767" s="5">
        <v>77335</v>
      </c>
    </row>
    <row r="768" spans="1:3" x14ac:dyDescent="0.2">
      <c r="A768" t="s">
        <v>333</v>
      </c>
      <c r="B768" s="4">
        <f t="shared" ca="1" si="24"/>
        <v>45228</v>
      </c>
      <c r="C768" s="5">
        <v>84150</v>
      </c>
    </row>
    <row r="769" spans="1:3" x14ac:dyDescent="0.2">
      <c r="A769" t="s">
        <v>340</v>
      </c>
      <c r="B769" s="4">
        <f t="shared" ca="1" si="24"/>
        <v>45228</v>
      </c>
      <c r="C769" s="5">
        <v>66835</v>
      </c>
    </row>
    <row r="770" spans="1:3" x14ac:dyDescent="0.2">
      <c r="A770" t="s">
        <v>375</v>
      </c>
      <c r="B770" s="4">
        <f t="shared" ca="1" si="24"/>
        <v>45228</v>
      </c>
      <c r="C770" s="5">
        <v>29900</v>
      </c>
    </row>
    <row r="771" spans="1:3" x14ac:dyDescent="0.2">
      <c r="A771" t="s">
        <v>388</v>
      </c>
      <c r="B771" s="4">
        <f t="shared" ca="1" si="24"/>
        <v>45228</v>
      </c>
      <c r="C771" s="5">
        <v>53685</v>
      </c>
    </row>
    <row r="772" spans="1:3" x14ac:dyDescent="0.2">
      <c r="A772" t="s">
        <v>393</v>
      </c>
      <c r="B772" s="4">
        <f t="shared" ca="1" si="24"/>
        <v>45228</v>
      </c>
      <c r="C772" s="5">
        <v>66315</v>
      </c>
    </row>
    <row r="773" spans="1:3" x14ac:dyDescent="0.2">
      <c r="A773" t="s">
        <v>407</v>
      </c>
      <c r="B773" s="4">
        <f t="shared" ca="1" si="24"/>
        <v>45228</v>
      </c>
      <c r="C773" s="5">
        <v>57750</v>
      </c>
    </row>
    <row r="774" spans="1:3" x14ac:dyDescent="0.2">
      <c r="A774" t="s">
        <v>423</v>
      </c>
      <c r="B774" s="4">
        <f t="shared" ca="1" si="24"/>
        <v>45228</v>
      </c>
      <c r="C774" s="5">
        <v>40360</v>
      </c>
    </row>
    <row r="775" spans="1:3" x14ac:dyDescent="0.2">
      <c r="A775" t="s">
        <v>441</v>
      </c>
      <c r="B775" s="4">
        <f t="shared" ca="1" si="24"/>
        <v>45228</v>
      </c>
      <c r="C775" s="5">
        <v>15975</v>
      </c>
    </row>
    <row r="776" spans="1:3" x14ac:dyDescent="0.2">
      <c r="A776" t="s">
        <v>51</v>
      </c>
      <c r="B776" s="4">
        <f t="shared" ref="B776:B811" ca="1" si="25">TODAY()-175</f>
        <v>45229</v>
      </c>
      <c r="C776" s="5">
        <v>70920</v>
      </c>
    </row>
    <row r="777" spans="1:3" x14ac:dyDescent="0.2">
      <c r="A777" t="s">
        <v>66</v>
      </c>
      <c r="B777" s="4">
        <f t="shared" ca="1" si="25"/>
        <v>45229</v>
      </c>
      <c r="C777" s="5">
        <v>73965</v>
      </c>
    </row>
    <row r="778" spans="1:3" x14ac:dyDescent="0.2">
      <c r="A778" t="s">
        <v>72</v>
      </c>
      <c r="B778" s="4">
        <f t="shared" ca="1" si="25"/>
        <v>45229</v>
      </c>
      <c r="C778" s="5">
        <v>53750</v>
      </c>
    </row>
    <row r="779" spans="1:3" x14ac:dyDescent="0.2">
      <c r="A779" t="s">
        <v>78</v>
      </c>
      <c r="B779" s="4">
        <f t="shared" ca="1" si="25"/>
        <v>45229</v>
      </c>
      <c r="C779" s="5">
        <v>47120</v>
      </c>
    </row>
    <row r="780" spans="1:3" x14ac:dyDescent="0.2">
      <c r="A780" t="s">
        <v>80</v>
      </c>
      <c r="B780" s="4">
        <f t="shared" ca="1" si="25"/>
        <v>45229</v>
      </c>
      <c r="C780" s="5">
        <v>39910</v>
      </c>
    </row>
    <row r="781" spans="1:3" x14ac:dyDescent="0.2">
      <c r="A781" t="s">
        <v>96</v>
      </c>
      <c r="B781" s="4">
        <f t="shared" ca="1" si="25"/>
        <v>45229</v>
      </c>
      <c r="C781" s="5">
        <v>5695</v>
      </c>
    </row>
    <row r="782" spans="1:3" x14ac:dyDescent="0.2">
      <c r="A782" t="s">
        <v>113</v>
      </c>
      <c r="B782" s="4">
        <f t="shared" ca="1" si="25"/>
        <v>45229</v>
      </c>
      <c r="C782" s="5">
        <v>28750</v>
      </c>
    </row>
    <row r="783" spans="1:3" x14ac:dyDescent="0.2">
      <c r="A783" t="s">
        <v>125</v>
      </c>
      <c r="B783" s="4">
        <f t="shared" ca="1" si="25"/>
        <v>45229</v>
      </c>
      <c r="C783" s="5">
        <v>61305</v>
      </c>
    </row>
    <row r="784" spans="1:3" x14ac:dyDescent="0.2">
      <c r="A784" t="s">
        <v>140</v>
      </c>
      <c r="B784" s="4">
        <f t="shared" ca="1" si="25"/>
        <v>45229</v>
      </c>
      <c r="C784" s="5">
        <v>19755</v>
      </c>
    </row>
    <row r="785" spans="1:3" x14ac:dyDescent="0.2">
      <c r="A785" t="s">
        <v>155</v>
      </c>
      <c r="B785" s="4">
        <f t="shared" ca="1" si="25"/>
        <v>45229</v>
      </c>
      <c r="C785" s="5">
        <v>72935</v>
      </c>
    </row>
    <row r="786" spans="1:3" x14ac:dyDescent="0.2">
      <c r="A786" t="s">
        <v>161</v>
      </c>
      <c r="B786" s="4">
        <f t="shared" ca="1" si="25"/>
        <v>45229</v>
      </c>
      <c r="C786" s="5">
        <v>84115</v>
      </c>
    </row>
    <row r="787" spans="1:3" x14ac:dyDescent="0.2">
      <c r="A787" t="s">
        <v>187</v>
      </c>
      <c r="B787" s="4">
        <f t="shared" ca="1" si="25"/>
        <v>45229</v>
      </c>
      <c r="C787" s="5">
        <v>46235</v>
      </c>
    </row>
    <row r="788" spans="1:3" x14ac:dyDescent="0.2">
      <c r="A788" t="s">
        <v>194</v>
      </c>
      <c r="B788" s="4">
        <f t="shared" ca="1" si="25"/>
        <v>45229</v>
      </c>
      <c r="C788" s="5">
        <v>77820</v>
      </c>
    </row>
    <row r="789" spans="1:3" x14ac:dyDescent="0.2">
      <c r="A789" t="s">
        <v>204</v>
      </c>
      <c r="B789" s="4">
        <f t="shared" ca="1" si="25"/>
        <v>45229</v>
      </c>
      <c r="C789" s="5">
        <v>70945</v>
      </c>
    </row>
    <row r="790" spans="1:3" x14ac:dyDescent="0.2">
      <c r="A790" t="s">
        <v>243</v>
      </c>
      <c r="B790" s="4">
        <f t="shared" ca="1" si="25"/>
        <v>45229</v>
      </c>
      <c r="C790" s="5">
        <v>39715</v>
      </c>
    </row>
    <row r="791" spans="1:3" x14ac:dyDescent="0.2">
      <c r="A791" t="s">
        <v>244</v>
      </c>
      <c r="B791" s="4">
        <f t="shared" ca="1" si="25"/>
        <v>45229</v>
      </c>
      <c r="C791" s="5">
        <v>14785</v>
      </c>
    </row>
    <row r="792" spans="1:3" x14ac:dyDescent="0.2">
      <c r="A792" t="s">
        <v>271</v>
      </c>
      <c r="B792" s="4">
        <f t="shared" ca="1" si="25"/>
        <v>45229</v>
      </c>
      <c r="C792" s="5">
        <v>30240</v>
      </c>
    </row>
    <row r="793" spans="1:3" x14ac:dyDescent="0.2">
      <c r="A793" t="s">
        <v>300</v>
      </c>
      <c r="B793" s="4">
        <f t="shared" ca="1" si="25"/>
        <v>45229</v>
      </c>
      <c r="C793" s="5">
        <v>72985</v>
      </c>
    </row>
    <row r="794" spans="1:3" x14ac:dyDescent="0.2">
      <c r="A794" t="s">
        <v>302</v>
      </c>
      <c r="B794" s="4">
        <f t="shared" ca="1" si="25"/>
        <v>45229</v>
      </c>
      <c r="C794" s="5">
        <v>82090</v>
      </c>
    </row>
    <row r="795" spans="1:3" x14ac:dyDescent="0.2">
      <c r="A795" t="s">
        <v>306</v>
      </c>
      <c r="B795" s="4">
        <f t="shared" ca="1" si="25"/>
        <v>45229</v>
      </c>
      <c r="C795" s="5">
        <v>10890</v>
      </c>
    </row>
    <row r="796" spans="1:3" x14ac:dyDescent="0.2">
      <c r="A796" t="s">
        <v>314</v>
      </c>
      <c r="B796" s="4">
        <f t="shared" ca="1" si="25"/>
        <v>45229</v>
      </c>
      <c r="C796" s="5">
        <v>6700</v>
      </c>
    </row>
    <row r="797" spans="1:3" x14ac:dyDescent="0.2">
      <c r="A797" t="s">
        <v>320</v>
      </c>
      <c r="B797" s="4">
        <f t="shared" ca="1" si="25"/>
        <v>45229</v>
      </c>
      <c r="C797" s="5">
        <v>40430</v>
      </c>
    </row>
    <row r="798" spans="1:3" x14ac:dyDescent="0.2">
      <c r="A798" t="s">
        <v>340</v>
      </c>
      <c r="B798" s="4">
        <f t="shared" ca="1" si="25"/>
        <v>45229</v>
      </c>
      <c r="C798" s="5">
        <v>32900</v>
      </c>
    </row>
    <row r="799" spans="1:3" x14ac:dyDescent="0.2">
      <c r="A799" t="s">
        <v>357</v>
      </c>
      <c r="B799" s="4">
        <f t="shared" ca="1" si="25"/>
        <v>45229</v>
      </c>
      <c r="C799" s="5">
        <v>84475</v>
      </c>
    </row>
    <row r="800" spans="1:3" x14ac:dyDescent="0.2">
      <c r="A800" t="s">
        <v>362</v>
      </c>
      <c r="B800" s="4">
        <f t="shared" ca="1" si="25"/>
        <v>45229</v>
      </c>
      <c r="C800" s="5">
        <v>69565</v>
      </c>
    </row>
    <row r="801" spans="1:3" x14ac:dyDescent="0.2">
      <c r="A801" t="s">
        <v>368</v>
      </c>
      <c r="B801" s="4">
        <f t="shared" ca="1" si="25"/>
        <v>45229</v>
      </c>
      <c r="C801" s="5">
        <v>76350</v>
      </c>
    </row>
    <row r="802" spans="1:3" x14ac:dyDescent="0.2">
      <c r="A802" t="s">
        <v>375</v>
      </c>
      <c r="B802" s="4">
        <f t="shared" ca="1" si="25"/>
        <v>45229</v>
      </c>
      <c r="C802" s="5">
        <v>20580</v>
      </c>
    </row>
    <row r="803" spans="1:3" x14ac:dyDescent="0.2">
      <c r="A803" t="s">
        <v>381</v>
      </c>
      <c r="B803" s="4">
        <f t="shared" ca="1" si="25"/>
        <v>45229</v>
      </c>
      <c r="C803" s="5">
        <v>11065</v>
      </c>
    </row>
    <row r="804" spans="1:3" x14ac:dyDescent="0.2">
      <c r="A804" t="s">
        <v>389</v>
      </c>
      <c r="B804" s="4">
        <f t="shared" ca="1" si="25"/>
        <v>45229</v>
      </c>
      <c r="C804" s="5">
        <v>47555</v>
      </c>
    </row>
    <row r="805" spans="1:3" x14ac:dyDescent="0.2">
      <c r="A805" t="s">
        <v>405</v>
      </c>
      <c r="B805" s="4">
        <f t="shared" ca="1" si="25"/>
        <v>45229</v>
      </c>
      <c r="C805" s="5">
        <v>79205</v>
      </c>
    </row>
    <row r="806" spans="1:3" x14ac:dyDescent="0.2">
      <c r="A806" t="s">
        <v>407</v>
      </c>
      <c r="B806" s="4">
        <f t="shared" ca="1" si="25"/>
        <v>45229</v>
      </c>
      <c r="C806" s="5">
        <v>42345</v>
      </c>
    </row>
    <row r="807" spans="1:3" x14ac:dyDescent="0.2">
      <c r="A807" t="s">
        <v>416</v>
      </c>
      <c r="B807" s="4">
        <f t="shared" ca="1" si="25"/>
        <v>45229</v>
      </c>
      <c r="C807" s="5">
        <v>44350</v>
      </c>
    </row>
    <row r="808" spans="1:3" x14ac:dyDescent="0.2">
      <c r="A808" t="s">
        <v>418</v>
      </c>
      <c r="B808" s="4">
        <f t="shared" ca="1" si="25"/>
        <v>45229</v>
      </c>
      <c r="C808" s="5">
        <v>51100</v>
      </c>
    </row>
    <row r="809" spans="1:3" x14ac:dyDescent="0.2">
      <c r="A809" t="s">
        <v>427</v>
      </c>
      <c r="B809" s="4">
        <f t="shared" ca="1" si="25"/>
        <v>45229</v>
      </c>
      <c r="C809" s="5">
        <v>6200</v>
      </c>
    </row>
    <row r="810" spans="1:3" x14ac:dyDescent="0.2">
      <c r="A810" t="s">
        <v>428</v>
      </c>
      <c r="B810" s="4">
        <f t="shared" ca="1" si="25"/>
        <v>45229</v>
      </c>
      <c r="C810" s="5">
        <v>65355</v>
      </c>
    </row>
    <row r="811" spans="1:3" x14ac:dyDescent="0.2">
      <c r="A811" t="s">
        <v>437</v>
      </c>
      <c r="B811" s="4">
        <f t="shared" ca="1" si="25"/>
        <v>45229</v>
      </c>
      <c r="C811" s="5">
        <v>18820</v>
      </c>
    </row>
    <row r="812" spans="1:3" x14ac:dyDescent="0.2">
      <c r="A812" t="s">
        <v>64</v>
      </c>
      <c r="B812" s="4">
        <f t="shared" ref="B812:B841" ca="1" si="26">TODAY()-174</f>
        <v>45230</v>
      </c>
      <c r="C812" s="5">
        <v>46610</v>
      </c>
    </row>
    <row r="813" spans="1:3" x14ac:dyDescent="0.2">
      <c r="A813" t="s">
        <v>78</v>
      </c>
      <c r="B813" s="4">
        <f t="shared" ca="1" si="26"/>
        <v>45230</v>
      </c>
      <c r="C813" s="5">
        <v>42565</v>
      </c>
    </row>
    <row r="814" spans="1:3" x14ac:dyDescent="0.2">
      <c r="A814" t="s">
        <v>80</v>
      </c>
      <c r="B814" s="4">
        <f t="shared" ca="1" si="26"/>
        <v>45230</v>
      </c>
      <c r="C814" s="5">
        <v>9905</v>
      </c>
    </row>
    <row r="815" spans="1:3" x14ac:dyDescent="0.2">
      <c r="A815" t="s">
        <v>93</v>
      </c>
      <c r="B815" s="4">
        <f t="shared" ca="1" si="26"/>
        <v>45230</v>
      </c>
      <c r="C815" s="5">
        <v>77025</v>
      </c>
    </row>
    <row r="816" spans="1:3" x14ac:dyDescent="0.2">
      <c r="A816" t="s">
        <v>96</v>
      </c>
      <c r="B816" s="4">
        <f t="shared" ca="1" si="26"/>
        <v>45230</v>
      </c>
      <c r="C816" s="5">
        <v>8265</v>
      </c>
    </row>
    <row r="817" spans="1:3" x14ac:dyDescent="0.2">
      <c r="A817" t="s">
        <v>97</v>
      </c>
      <c r="B817" s="4">
        <f t="shared" ca="1" si="26"/>
        <v>45230</v>
      </c>
      <c r="C817" s="5">
        <v>67530</v>
      </c>
    </row>
    <row r="818" spans="1:3" x14ac:dyDescent="0.2">
      <c r="A818" t="s">
        <v>108</v>
      </c>
      <c r="B818" s="4">
        <f t="shared" ca="1" si="26"/>
        <v>45230</v>
      </c>
      <c r="C818" s="5">
        <v>37755</v>
      </c>
    </row>
    <row r="819" spans="1:3" x14ac:dyDescent="0.2">
      <c r="A819" t="s">
        <v>152</v>
      </c>
      <c r="B819" s="4">
        <f t="shared" ca="1" si="26"/>
        <v>45230</v>
      </c>
      <c r="C819" s="5">
        <v>25165</v>
      </c>
    </row>
    <row r="820" spans="1:3" x14ac:dyDescent="0.2">
      <c r="A820" t="s">
        <v>158</v>
      </c>
      <c r="B820" s="4">
        <f t="shared" ca="1" si="26"/>
        <v>45230</v>
      </c>
      <c r="C820" s="5">
        <v>34765</v>
      </c>
    </row>
    <row r="821" spans="1:3" x14ac:dyDescent="0.2">
      <c r="A821" t="s">
        <v>175</v>
      </c>
      <c r="B821" s="4">
        <f t="shared" ca="1" si="26"/>
        <v>45230</v>
      </c>
      <c r="C821" s="5">
        <v>10460</v>
      </c>
    </row>
    <row r="822" spans="1:3" x14ac:dyDescent="0.2">
      <c r="A822" t="s">
        <v>194</v>
      </c>
      <c r="B822" s="4">
        <f t="shared" ca="1" si="26"/>
        <v>45230</v>
      </c>
      <c r="C822" s="5">
        <v>74595</v>
      </c>
    </row>
    <row r="823" spans="1:3" x14ac:dyDescent="0.2">
      <c r="A823" t="s">
        <v>205</v>
      </c>
      <c r="B823" s="4">
        <f t="shared" ca="1" si="26"/>
        <v>45230</v>
      </c>
      <c r="C823" s="5">
        <v>5820</v>
      </c>
    </row>
    <row r="824" spans="1:3" x14ac:dyDescent="0.2">
      <c r="A824" t="s">
        <v>242</v>
      </c>
      <c r="B824" s="4">
        <f t="shared" ca="1" si="26"/>
        <v>45230</v>
      </c>
      <c r="C824" s="5">
        <v>70335</v>
      </c>
    </row>
    <row r="825" spans="1:3" x14ac:dyDescent="0.2">
      <c r="A825" t="s">
        <v>245</v>
      </c>
      <c r="B825" s="4">
        <f t="shared" ca="1" si="26"/>
        <v>45230</v>
      </c>
      <c r="C825" s="5">
        <v>66490</v>
      </c>
    </row>
    <row r="826" spans="1:3" x14ac:dyDescent="0.2">
      <c r="A826" t="s">
        <v>276</v>
      </c>
      <c r="B826" s="4">
        <f t="shared" ca="1" si="26"/>
        <v>45230</v>
      </c>
      <c r="C826" s="5">
        <v>18830</v>
      </c>
    </row>
    <row r="827" spans="1:3" x14ac:dyDescent="0.2">
      <c r="A827" t="s">
        <v>300</v>
      </c>
      <c r="B827" s="4">
        <f t="shared" ca="1" si="26"/>
        <v>45230</v>
      </c>
      <c r="C827" s="5">
        <v>33780</v>
      </c>
    </row>
    <row r="828" spans="1:3" x14ac:dyDescent="0.2">
      <c r="A828" t="s">
        <v>313</v>
      </c>
      <c r="B828" s="4">
        <f t="shared" ca="1" si="26"/>
        <v>45230</v>
      </c>
      <c r="C828" s="5">
        <v>13390</v>
      </c>
    </row>
    <row r="829" spans="1:3" x14ac:dyDescent="0.2">
      <c r="A829" t="s">
        <v>347</v>
      </c>
      <c r="B829" s="4">
        <f t="shared" ca="1" si="26"/>
        <v>45230</v>
      </c>
      <c r="C829" s="5">
        <v>63095</v>
      </c>
    </row>
    <row r="830" spans="1:3" x14ac:dyDescent="0.2">
      <c r="A830" t="s">
        <v>352</v>
      </c>
      <c r="B830" s="4">
        <f t="shared" ca="1" si="26"/>
        <v>45230</v>
      </c>
      <c r="C830" s="5">
        <v>22615</v>
      </c>
    </row>
    <row r="831" spans="1:3" x14ac:dyDescent="0.2">
      <c r="A831" t="s">
        <v>363</v>
      </c>
      <c r="B831" s="4">
        <f t="shared" ca="1" si="26"/>
        <v>45230</v>
      </c>
      <c r="C831" s="5">
        <v>77245</v>
      </c>
    </row>
    <row r="832" spans="1:3" x14ac:dyDescent="0.2">
      <c r="A832" t="s">
        <v>368</v>
      </c>
      <c r="B832" s="4">
        <f t="shared" ca="1" si="26"/>
        <v>45230</v>
      </c>
      <c r="C832" s="5">
        <v>33050</v>
      </c>
    </row>
    <row r="833" spans="1:3" x14ac:dyDescent="0.2">
      <c r="A833" t="s">
        <v>388</v>
      </c>
      <c r="B833" s="4">
        <f t="shared" ca="1" si="26"/>
        <v>45230</v>
      </c>
      <c r="C833" s="5">
        <v>12640</v>
      </c>
    </row>
    <row r="834" spans="1:3" x14ac:dyDescent="0.2">
      <c r="A834" t="s">
        <v>389</v>
      </c>
      <c r="B834" s="4">
        <f t="shared" ca="1" si="26"/>
        <v>45230</v>
      </c>
      <c r="C834" s="5">
        <v>33710</v>
      </c>
    </row>
    <row r="835" spans="1:3" x14ac:dyDescent="0.2">
      <c r="A835" t="s">
        <v>393</v>
      </c>
      <c r="B835" s="4">
        <f t="shared" ca="1" si="26"/>
        <v>45230</v>
      </c>
      <c r="C835" s="5">
        <v>11690</v>
      </c>
    </row>
    <row r="836" spans="1:3" x14ac:dyDescent="0.2">
      <c r="A836" t="s">
        <v>407</v>
      </c>
      <c r="B836" s="4">
        <f t="shared" ca="1" si="26"/>
        <v>45230</v>
      </c>
      <c r="C836" s="5">
        <v>7805</v>
      </c>
    </row>
    <row r="837" spans="1:3" x14ac:dyDescent="0.2">
      <c r="A837" t="s">
        <v>408</v>
      </c>
      <c r="B837" s="4">
        <f t="shared" ca="1" si="26"/>
        <v>45230</v>
      </c>
      <c r="C837" s="5">
        <v>49280</v>
      </c>
    </row>
    <row r="838" spans="1:3" x14ac:dyDescent="0.2">
      <c r="A838" t="s">
        <v>418</v>
      </c>
      <c r="B838" s="4">
        <f t="shared" ca="1" si="26"/>
        <v>45230</v>
      </c>
      <c r="C838" s="5">
        <v>21715</v>
      </c>
    </row>
    <row r="839" spans="1:3" x14ac:dyDescent="0.2">
      <c r="A839" t="s">
        <v>428</v>
      </c>
      <c r="B839" s="4">
        <f t="shared" ca="1" si="26"/>
        <v>45230</v>
      </c>
      <c r="C839" s="5">
        <v>18875</v>
      </c>
    </row>
    <row r="840" spans="1:3" x14ac:dyDescent="0.2">
      <c r="A840" t="s">
        <v>431</v>
      </c>
      <c r="B840" s="4">
        <f t="shared" ca="1" si="26"/>
        <v>45230</v>
      </c>
      <c r="C840" s="5">
        <v>50885</v>
      </c>
    </row>
    <row r="841" spans="1:3" x14ac:dyDescent="0.2">
      <c r="A841" t="s">
        <v>445</v>
      </c>
      <c r="B841" s="4">
        <f t="shared" ca="1" si="26"/>
        <v>45230</v>
      </c>
      <c r="C841" s="5">
        <v>15325</v>
      </c>
    </row>
    <row r="842" spans="1:3" x14ac:dyDescent="0.2">
      <c r="A842" t="s">
        <v>49</v>
      </c>
      <c r="B842" s="4">
        <f t="shared" ref="B842:B865" ca="1" si="27">TODAY()-173</f>
        <v>45231</v>
      </c>
      <c r="C842" s="5">
        <v>58145</v>
      </c>
    </row>
    <row r="843" spans="1:3" x14ac:dyDescent="0.2">
      <c r="A843" t="s">
        <v>78</v>
      </c>
      <c r="B843" s="4">
        <f t="shared" ca="1" si="27"/>
        <v>45231</v>
      </c>
      <c r="C843" s="5">
        <v>25400</v>
      </c>
    </row>
    <row r="844" spans="1:3" x14ac:dyDescent="0.2">
      <c r="A844" t="s">
        <v>80</v>
      </c>
      <c r="B844" s="4">
        <f t="shared" ca="1" si="27"/>
        <v>45231</v>
      </c>
      <c r="C844" s="5">
        <v>27085</v>
      </c>
    </row>
    <row r="845" spans="1:3" x14ac:dyDescent="0.2">
      <c r="A845" t="s">
        <v>127</v>
      </c>
      <c r="B845" s="4">
        <f t="shared" ca="1" si="27"/>
        <v>45231</v>
      </c>
      <c r="C845" s="5">
        <v>38180</v>
      </c>
    </row>
    <row r="846" spans="1:3" x14ac:dyDescent="0.2">
      <c r="A846" t="s">
        <v>143</v>
      </c>
      <c r="B846" s="4">
        <f t="shared" ca="1" si="27"/>
        <v>45231</v>
      </c>
      <c r="C846" s="5">
        <v>35030</v>
      </c>
    </row>
    <row r="847" spans="1:3" x14ac:dyDescent="0.2">
      <c r="A847" t="s">
        <v>148</v>
      </c>
      <c r="B847" s="4">
        <f t="shared" ca="1" si="27"/>
        <v>45231</v>
      </c>
      <c r="C847" s="5">
        <v>49065</v>
      </c>
    </row>
    <row r="848" spans="1:3" x14ac:dyDescent="0.2">
      <c r="A848" t="s">
        <v>158</v>
      </c>
      <c r="B848" s="4">
        <f t="shared" ca="1" si="27"/>
        <v>45231</v>
      </c>
      <c r="C848" s="5">
        <v>48025</v>
      </c>
    </row>
    <row r="849" spans="1:3" x14ac:dyDescent="0.2">
      <c r="A849" t="s">
        <v>161</v>
      </c>
      <c r="B849" s="4">
        <f t="shared" ca="1" si="27"/>
        <v>45231</v>
      </c>
      <c r="C849" s="5">
        <v>58720</v>
      </c>
    </row>
    <row r="850" spans="1:3" x14ac:dyDescent="0.2">
      <c r="A850" t="s">
        <v>183</v>
      </c>
      <c r="B850" s="4">
        <f t="shared" ca="1" si="27"/>
        <v>45231</v>
      </c>
      <c r="C850" s="5">
        <v>7765</v>
      </c>
    </row>
    <row r="851" spans="1:3" x14ac:dyDescent="0.2">
      <c r="A851" t="s">
        <v>205</v>
      </c>
      <c r="B851" s="4">
        <f t="shared" ca="1" si="27"/>
        <v>45231</v>
      </c>
      <c r="C851" s="5">
        <v>11695</v>
      </c>
    </row>
    <row r="852" spans="1:3" x14ac:dyDescent="0.2">
      <c r="A852" t="s">
        <v>242</v>
      </c>
      <c r="B852" s="4">
        <f t="shared" ca="1" si="27"/>
        <v>45231</v>
      </c>
      <c r="C852" s="5">
        <v>50385</v>
      </c>
    </row>
    <row r="853" spans="1:3" x14ac:dyDescent="0.2">
      <c r="A853" t="s">
        <v>243</v>
      </c>
      <c r="B853" s="4">
        <f t="shared" ca="1" si="27"/>
        <v>45231</v>
      </c>
      <c r="C853" s="5">
        <v>49575</v>
      </c>
    </row>
    <row r="854" spans="1:3" x14ac:dyDescent="0.2">
      <c r="A854" t="s">
        <v>244</v>
      </c>
      <c r="B854" s="4">
        <f t="shared" ca="1" si="27"/>
        <v>45231</v>
      </c>
      <c r="C854" s="5">
        <v>72125</v>
      </c>
    </row>
    <row r="855" spans="1:3" x14ac:dyDescent="0.2">
      <c r="A855" t="s">
        <v>248</v>
      </c>
      <c r="B855" s="4">
        <f t="shared" ca="1" si="27"/>
        <v>45231</v>
      </c>
      <c r="C855" s="5">
        <v>37175</v>
      </c>
    </row>
    <row r="856" spans="1:3" x14ac:dyDescent="0.2">
      <c r="A856" t="s">
        <v>302</v>
      </c>
      <c r="B856" s="4">
        <f t="shared" ca="1" si="27"/>
        <v>45231</v>
      </c>
      <c r="C856" s="5">
        <v>54340</v>
      </c>
    </row>
    <row r="857" spans="1:3" x14ac:dyDescent="0.2">
      <c r="A857" t="s">
        <v>306</v>
      </c>
      <c r="B857" s="4">
        <f t="shared" ca="1" si="27"/>
        <v>45231</v>
      </c>
      <c r="C857" s="5">
        <v>64015</v>
      </c>
    </row>
    <row r="858" spans="1:3" x14ac:dyDescent="0.2">
      <c r="A858" t="s">
        <v>313</v>
      </c>
      <c r="B858" s="4">
        <f t="shared" ca="1" si="27"/>
        <v>45231</v>
      </c>
      <c r="C858" s="5">
        <v>75010</v>
      </c>
    </row>
    <row r="859" spans="1:3" x14ac:dyDescent="0.2">
      <c r="A859" t="s">
        <v>356</v>
      </c>
      <c r="B859" s="4">
        <f t="shared" ca="1" si="27"/>
        <v>45231</v>
      </c>
      <c r="C859" s="5">
        <v>63715</v>
      </c>
    </row>
    <row r="860" spans="1:3" x14ac:dyDescent="0.2">
      <c r="A860" t="s">
        <v>357</v>
      </c>
      <c r="B860" s="4">
        <f t="shared" ca="1" si="27"/>
        <v>45231</v>
      </c>
      <c r="C860" s="5">
        <v>45340</v>
      </c>
    </row>
    <row r="861" spans="1:3" x14ac:dyDescent="0.2">
      <c r="A861" t="s">
        <v>375</v>
      </c>
      <c r="B861" s="4">
        <f t="shared" ca="1" si="27"/>
        <v>45231</v>
      </c>
      <c r="C861" s="5">
        <v>51660</v>
      </c>
    </row>
    <row r="862" spans="1:3" x14ac:dyDescent="0.2">
      <c r="A862" t="s">
        <v>400</v>
      </c>
      <c r="B862" s="4">
        <f t="shared" ca="1" si="27"/>
        <v>45231</v>
      </c>
      <c r="C862" s="5">
        <v>63245</v>
      </c>
    </row>
    <row r="863" spans="1:3" x14ac:dyDescent="0.2">
      <c r="A863" t="s">
        <v>405</v>
      </c>
      <c r="B863" s="4">
        <f t="shared" ca="1" si="27"/>
        <v>45231</v>
      </c>
      <c r="C863" s="5">
        <v>16325</v>
      </c>
    </row>
    <row r="864" spans="1:3" x14ac:dyDescent="0.2">
      <c r="A864" t="s">
        <v>407</v>
      </c>
      <c r="B864" s="4">
        <f t="shared" ca="1" si="27"/>
        <v>45231</v>
      </c>
      <c r="C864" s="5">
        <v>57130</v>
      </c>
    </row>
    <row r="865" spans="1:3" x14ac:dyDescent="0.2">
      <c r="A865" t="s">
        <v>410</v>
      </c>
      <c r="B865" s="4">
        <f t="shared" ca="1" si="27"/>
        <v>45231</v>
      </c>
      <c r="C865" s="5">
        <v>83275</v>
      </c>
    </row>
    <row r="866" spans="1:3" x14ac:dyDescent="0.2">
      <c r="A866" t="s">
        <v>49</v>
      </c>
      <c r="B866" s="4">
        <f t="shared" ref="B866:B899" ca="1" si="28">TODAY()-172</f>
        <v>45232</v>
      </c>
      <c r="C866" s="5">
        <v>83575</v>
      </c>
    </row>
    <row r="867" spans="1:3" x14ac:dyDescent="0.2">
      <c r="A867" t="s">
        <v>51</v>
      </c>
      <c r="B867" s="4">
        <f t="shared" ca="1" si="28"/>
        <v>45232</v>
      </c>
      <c r="C867" s="5">
        <v>18375</v>
      </c>
    </row>
    <row r="868" spans="1:3" x14ac:dyDescent="0.2">
      <c r="A868" t="s">
        <v>93</v>
      </c>
      <c r="B868" s="4">
        <f t="shared" ca="1" si="28"/>
        <v>45232</v>
      </c>
      <c r="C868" s="5">
        <v>45570</v>
      </c>
    </row>
    <row r="869" spans="1:3" x14ac:dyDescent="0.2">
      <c r="A869" t="s">
        <v>96</v>
      </c>
      <c r="B869" s="4">
        <f t="shared" ca="1" si="28"/>
        <v>45232</v>
      </c>
      <c r="C869" s="5">
        <v>68990</v>
      </c>
    </row>
    <row r="870" spans="1:3" x14ac:dyDescent="0.2">
      <c r="A870" t="s">
        <v>125</v>
      </c>
      <c r="B870" s="4">
        <f t="shared" ca="1" si="28"/>
        <v>45232</v>
      </c>
      <c r="C870" s="5">
        <v>34765</v>
      </c>
    </row>
    <row r="871" spans="1:3" x14ac:dyDescent="0.2">
      <c r="A871" t="s">
        <v>127</v>
      </c>
      <c r="B871" s="4">
        <f t="shared" ca="1" si="28"/>
        <v>45232</v>
      </c>
      <c r="C871" s="5">
        <v>40545</v>
      </c>
    </row>
    <row r="872" spans="1:3" x14ac:dyDescent="0.2">
      <c r="A872" t="s">
        <v>133</v>
      </c>
      <c r="B872" s="4">
        <f t="shared" ca="1" si="28"/>
        <v>45232</v>
      </c>
      <c r="C872" s="5">
        <v>54020</v>
      </c>
    </row>
    <row r="873" spans="1:3" x14ac:dyDescent="0.2">
      <c r="A873" t="s">
        <v>140</v>
      </c>
      <c r="B873" s="4">
        <f t="shared" ca="1" si="28"/>
        <v>45232</v>
      </c>
      <c r="C873" s="5">
        <v>11425</v>
      </c>
    </row>
    <row r="874" spans="1:3" x14ac:dyDescent="0.2">
      <c r="A874" t="s">
        <v>163</v>
      </c>
      <c r="B874" s="4">
        <f t="shared" ca="1" si="28"/>
        <v>45232</v>
      </c>
      <c r="C874" s="5">
        <v>68335</v>
      </c>
    </row>
    <row r="875" spans="1:3" x14ac:dyDescent="0.2">
      <c r="A875" t="s">
        <v>176</v>
      </c>
      <c r="B875" s="4">
        <f t="shared" ca="1" si="28"/>
        <v>45232</v>
      </c>
      <c r="C875" s="5">
        <v>27475</v>
      </c>
    </row>
    <row r="876" spans="1:3" x14ac:dyDescent="0.2">
      <c r="A876" t="s">
        <v>183</v>
      </c>
      <c r="B876" s="4">
        <f t="shared" ca="1" si="28"/>
        <v>45232</v>
      </c>
      <c r="C876" s="5">
        <v>74065</v>
      </c>
    </row>
    <row r="877" spans="1:3" x14ac:dyDescent="0.2">
      <c r="A877" t="s">
        <v>194</v>
      </c>
      <c r="B877" s="4">
        <f t="shared" ca="1" si="28"/>
        <v>45232</v>
      </c>
      <c r="C877" s="5">
        <v>16715</v>
      </c>
    </row>
    <row r="878" spans="1:3" x14ac:dyDescent="0.2">
      <c r="A878" t="s">
        <v>204</v>
      </c>
      <c r="B878" s="4">
        <f t="shared" ca="1" si="28"/>
        <v>45232</v>
      </c>
      <c r="C878" s="5">
        <v>77885</v>
      </c>
    </row>
    <row r="879" spans="1:3" x14ac:dyDescent="0.2">
      <c r="A879" t="s">
        <v>208</v>
      </c>
      <c r="B879" s="4">
        <f t="shared" ca="1" si="28"/>
        <v>45232</v>
      </c>
      <c r="C879" s="5">
        <v>47185</v>
      </c>
    </row>
    <row r="880" spans="1:3" x14ac:dyDescent="0.2">
      <c r="A880" t="s">
        <v>244</v>
      </c>
      <c r="B880" s="4">
        <f t="shared" ca="1" si="28"/>
        <v>45232</v>
      </c>
      <c r="C880" s="5">
        <v>32935</v>
      </c>
    </row>
    <row r="881" spans="1:3" x14ac:dyDescent="0.2">
      <c r="A881" t="s">
        <v>261</v>
      </c>
      <c r="B881" s="4">
        <f t="shared" ca="1" si="28"/>
        <v>45232</v>
      </c>
      <c r="C881" s="5">
        <v>39460</v>
      </c>
    </row>
    <row r="882" spans="1:3" x14ac:dyDescent="0.2">
      <c r="A882" t="s">
        <v>301</v>
      </c>
      <c r="B882" s="4">
        <f t="shared" ca="1" si="28"/>
        <v>45232</v>
      </c>
      <c r="C882" s="5">
        <v>47925</v>
      </c>
    </row>
    <row r="883" spans="1:3" x14ac:dyDescent="0.2">
      <c r="A883" t="s">
        <v>302</v>
      </c>
      <c r="B883" s="4">
        <f t="shared" ca="1" si="28"/>
        <v>45232</v>
      </c>
      <c r="C883" s="5">
        <v>81585</v>
      </c>
    </row>
    <row r="884" spans="1:3" x14ac:dyDescent="0.2">
      <c r="A884" t="s">
        <v>306</v>
      </c>
      <c r="B884" s="4">
        <f t="shared" ca="1" si="28"/>
        <v>45232</v>
      </c>
      <c r="C884" s="5">
        <v>47260</v>
      </c>
    </row>
    <row r="885" spans="1:3" x14ac:dyDescent="0.2">
      <c r="A885" t="s">
        <v>340</v>
      </c>
      <c r="B885" s="4">
        <f t="shared" ca="1" si="28"/>
        <v>45232</v>
      </c>
      <c r="C885" s="5">
        <v>23730</v>
      </c>
    </row>
    <row r="886" spans="1:3" x14ac:dyDescent="0.2">
      <c r="A886" t="s">
        <v>356</v>
      </c>
      <c r="B886" s="4">
        <f t="shared" ca="1" si="28"/>
        <v>45232</v>
      </c>
      <c r="C886" s="5">
        <v>57935</v>
      </c>
    </row>
    <row r="887" spans="1:3" x14ac:dyDescent="0.2">
      <c r="A887" t="s">
        <v>360</v>
      </c>
      <c r="B887" s="4">
        <f t="shared" ca="1" si="28"/>
        <v>45232</v>
      </c>
      <c r="C887" s="5">
        <v>6590</v>
      </c>
    </row>
    <row r="888" spans="1:3" x14ac:dyDescent="0.2">
      <c r="A888" t="s">
        <v>362</v>
      </c>
      <c r="B888" s="4">
        <f t="shared" ca="1" si="28"/>
        <v>45232</v>
      </c>
      <c r="C888" s="5">
        <v>52170</v>
      </c>
    </row>
    <row r="889" spans="1:3" x14ac:dyDescent="0.2">
      <c r="A889" t="s">
        <v>363</v>
      </c>
      <c r="B889" s="4">
        <f t="shared" ca="1" si="28"/>
        <v>45232</v>
      </c>
      <c r="C889" s="5">
        <v>11255</v>
      </c>
    </row>
    <row r="890" spans="1:3" x14ac:dyDescent="0.2">
      <c r="A890" t="s">
        <v>371</v>
      </c>
      <c r="B890" s="4">
        <f t="shared" ca="1" si="28"/>
        <v>45232</v>
      </c>
      <c r="C890" s="5">
        <v>34235</v>
      </c>
    </row>
    <row r="891" spans="1:3" x14ac:dyDescent="0.2">
      <c r="A891" t="s">
        <v>375</v>
      </c>
      <c r="B891" s="4">
        <f t="shared" ca="1" si="28"/>
        <v>45232</v>
      </c>
      <c r="C891" s="5">
        <v>18760</v>
      </c>
    </row>
    <row r="892" spans="1:3" x14ac:dyDescent="0.2">
      <c r="A892" t="s">
        <v>381</v>
      </c>
      <c r="B892" s="4">
        <f t="shared" ca="1" si="28"/>
        <v>45232</v>
      </c>
      <c r="C892" s="5">
        <v>73365</v>
      </c>
    </row>
    <row r="893" spans="1:3" x14ac:dyDescent="0.2">
      <c r="A893" t="s">
        <v>389</v>
      </c>
      <c r="B893" s="4">
        <f t="shared" ca="1" si="28"/>
        <v>45232</v>
      </c>
      <c r="C893" s="5">
        <v>60930</v>
      </c>
    </row>
    <row r="894" spans="1:3" x14ac:dyDescent="0.2">
      <c r="A894" t="s">
        <v>415</v>
      </c>
      <c r="B894" s="4">
        <f t="shared" ca="1" si="28"/>
        <v>45232</v>
      </c>
      <c r="C894" s="5">
        <v>22615</v>
      </c>
    </row>
    <row r="895" spans="1:3" x14ac:dyDescent="0.2">
      <c r="A895" t="s">
        <v>423</v>
      </c>
      <c r="B895" s="4">
        <f t="shared" ca="1" si="28"/>
        <v>45232</v>
      </c>
      <c r="C895" s="5">
        <v>10055</v>
      </c>
    </row>
    <row r="896" spans="1:3" x14ac:dyDescent="0.2">
      <c r="A896" t="s">
        <v>427</v>
      </c>
      <c r="B896" s="4">
        <f t="shared" ca="1" si="28"/>
        <v>45232</v>
      </c>
      <c r="C896" s="5">
        <v>40365</v>
      </c>
    </row>
    <row r="897" spans="1:3" x14ac:dyDescent="0.2">
      <c r="A897" t="s">
        <v>430</v>
      </c>
      <c r="B897" s="4">
        <f t="shared" ca="1" si="28"/>
        <v>45232</v>
      </c>
      <c r="C897" s="5">
        <v>19395</v>
      </c>
    </row>
    <row r="898" spans="1:3" x14ac:dyDescent="0.2">
      <c r="A898" t="s">
        <v>436</v>
      </c>
      <c r="B898" s="4">
        <f t="shared" ca="1" si="28"/>
        <v>45232</v>
      </c>
      <c r="C898" s="5">
        <v>28140</v>
      </c>
    </row>
    <row r="899" spans="1:3" x14ac:dyDescent="0.2">
      <c r="A899" t="s">
        <v>437</v>
      </c>
      <c r="B899" s="4">
        <f t="shared" ca="1" si="28"/>
        <v>45232</v>
      </c>
      <c r="C899" s="5">
        <v>28870</v>
      </c>
    </row>
    <row r="900" spans="1:3" x14ac:dyDescent="0.2">
      <c r="A900" t="s">
        <v>51</v>
      </c>
      <c r="B900" s="4">
        <f t="shared" ref="B900:B916" ca="1" si="29">TODAY()-171</f>
        <v>45233</v>
      </c>
      <c r="C900" s="5">
        <v>80275</v>
      </c>
    </row>
    <row r="901" spans="1:3" x14ac:dyDescent="0.2">
      <c r="A901" t="s">
        <v>97</v>
      </c>
      <c r="B901" s="4">
        <f t="shared" ca="1" si="29"/>
        <v>45233</v>
      </c>
      <c r="C901" s="5">
        <v>15420</v>
      </c>
    </row>
    <row r="902" spans="1:3" x14ac:dyDescent="0.2">
      <c r="A902" t="s">
        <v>110</v>
      </c>
      <c r="B902" s="4">
        <f t="shared" ca="1" si="29"/>
        <v>45233</v>
      </c>
      <c r="C902" s="5">
        <v>13805</v>
      </c>
    </row>
    <row r="903" spans="1:3" x14ac:dyDescent="0.2">
      <c r="A903" t="s">
        <v>162</v>
      </c>
      <c r="B903" s="4">
        <f t="shared" ca="1" si="29"/>
        <v>45233</v>
      </c>
      <c r="C903" s="5">
        <v>75940</v>
      </c>
    </row>
    <row r="904" spans="1:3" x14ac:dyDescent="0.2">
      <c r="A904" t="s">
        <v>165</v>
      </c>
      <c r="B904" s="4">
        <f t="shared" ca="1" si="29"/>
        <v>45233</v>
      </c>
      <c r="C904" s="5">
        <v>47825</v>
      </c>
    </row>
    <row r="905" spans="1:3" x14ac:dyDescent="0.2">
      <c r="A905" t="s">
        <v>181</v>
      </c>
      <c r="B905" s="4">
        <f t="shared" ca="1" si="29"/>
        <v>45233</v>
      </c>
      <c r="C905" s="5">
        <v>79065</v>
      </c>
    </row>
    <row r="906" spans="1:3" x14ac:dyDescent="0.2">
      <c r="A906" t="s">
        <v>204</v>
      </c>
      <c r="B906" s="4">
        <f t="shared" ca="1" si="29"/>
        <v>45233</v>
      </c>
      <c r="C906" s="5">
        <v>79430</v>
      </c>
    </row>
    <row r="907" spans="1:3" x14ac:dyDescent="0.2">
      <c r="A907" t="s">
        <v>243</v>
      </c>
      <c r="B907" s="4">
        <f t="shared" ca="1" si="29"/>
        <v>45233</v>
      </c>
      <c r="C907" s="5">
        <v>56080</v>
      </c>
    </row>
    <row r="908" spans="1:3" x14ac:dyDescent="0.2">
      <c r="A908" t="s">
        <v>271</v>
      </c>
      <c r="B908" s="4">
        <f t="shared" ca="1" si="29"/>
        <v>45233</v>
      </c>
      <c r="C908" s="5">
        <v>64475</v>
      </c>
    </row>
    <row r="909" spans="1:3" x14ac:dyDescent="0.2">
      <c r="A909" t="s">
        <v>300</v>
      </c>
      <c r="B909" s="4">
        <f t="shared" ca="1" si="29"/>
        <v>45233</v>
      </c>
      <c r="C909" s="5">
        <v>74290</v>
      </c>
    </row>
    <row r="910" spans="1:3" x14ac:dyDescent="0.2">
      <c r="A910" t="s">
        <v>314</v>
      </c>
      <c r="B910" s="4">
        <f t="shared" ca="1" si="29"/>
        <v>45233</v>
      </c>
      <c r="C910" s="5">
        <v>35155</v>
      </c>
    </row>
    <row r="911" spans="1:3" x14ac:dyDescent="0.2">
      <c r="A911" t="s">
        <v>337</v>
      </c>
      <c r="B911" s="4">
        <f t="shared" ca="1" si="29"/>
        <v>45233</v>
      </c>
      <c r="C911" s="5">
        <v>20870</v>
      </c>
    </row>
    <row r="912" spans="1:3" x14ac:dyDescent="0.2">
      <c r="A912" t="s">
        <v>347</v>
      </c>
      <c r="B912" s="4">
        <f t="shared" ca="1" si="29"/>
        <v>45233</v>
      </c>
      <c r="C912" s="5">
        <v>59590</v>
      </c>
    </row>
    <row r="913" spans="1:3" x14ac:dyDescent="0.2">
      <c r="A913" t="s">
        <v>356</v>
      </c>
      <c r="B913" s="4">
        <f t="shared" ca="1" si="29"/>
        <v>45233</v>
      </c>
      <c r="C913" s="5">
        <v>10240</v>
      </c>
    </row>
    <row r="914" spans="1:3" x14ac:dyDescent="0.2">
      <c r="A914" t="s">
        <v>357</v>
      </c>
      <c r="B914" s="4">
        <f t="shared" ca="1" si="29"/>
        <v>45233</v>
      </c>
      <c r="C914" s="5">
        <v>40160</v>
      </c>
    </row>
    <row r="915" spans="1:3" x14ac:dyDescent="0.2">
      <c r="A915" t="s">
        <v>400</v>
      </c>
      <c r="B915" s="4">
        <f t="shared" ca="1" si="29"/>
        <v>45233</v>
      </c>
      <c r="C915" s="5">
        <v>7705</v>
      </c>
    </row>
    <row r="916" spans="1:3" x14ac:dyDescent="0.2">
      <c r="A916" t="s">
        <v>415</v>
      </c>
      <c r="B916" s="4">
        <f t="shared" ca="1" si="29"/>
        <v>45233</v>
      </c>
      <c r="C916" s="5">
        <v>62490</v>
      </c>
    </row>
    <row r="917" spans="1:3" x14ac:dyDescent="0.2">
      <c r="A917" t="s">
        <v>64</v>
      </c>
      <c r="B917" s="4">
        <f t="shared" ref="B917:B950" ca="1" si="30">TODAY()-170</f>
        <v>45234</v>
      </c>
      <c r="C917" s="5">
        <v>23430</v>
      </c>
    </row>
    <row r="918" spans="1:3" x14ac:dyDescent="0.2">
      <c r="A918" t="s">
        <v>72</v>
      </c>
      <c r="B918" s="4">
        <f t="shared" ca="1" si="30"/>
        <v>45234</v>
      </c>
      <c r="C918" s="5">
        <v>33025</v>
      </c>
    </row>
    <row r="919" spans="1:3" x14ac:dyDescent="0.2">
      <c r="A919" t="s">
        <v>93</v>
      </c>
      <c r="B919" s="4">
        <f t="shared" ca="1" si="30"/>
        <v>45234</v>
      </c>
      <c r="C919" s="5">
        <v>21290</v>
      </c>
    </row>
    <row r="920" spans="1:3" x14ac:dyDescent="0.2">
      <c r="A920" t="s">
        <v>96</v>
      </c>
      <c r="B920" s="4">
        <f t="shared" ca="1" si="30"/>
        <v>45234</v>
      </c>
      <c r="C920" s="5">
        <v>22145</v>
      </c>
    </row>
    <row r="921" spans="1:3" x14ac:dyDescent="0.2">
      <c r="A921" t="s">
        <v>108</v>
      </c>
      <c r="B921" s="4">
        <f t="shared" ca="1" si="30"/>
        <v>45234</v>
      </c>
      <c r="C921" s="5">
        <v>15065</v>
      </c>
    </row>
    <row r="922" spans="1:3" x14ac:dyDescent="0.2">
      <c r="A922" t="s">
        <v>133</v>
      </c>
      <c r="B922" s="4">
        <f t="shared" ca="1" si="30"/>
        <v>45234</v>
      </c>
      <c r="C922" s="5">
        <v>28315</v>
      </c>
    </row>
    <row r="923" spans="1:3" x14ac:dyDescent="0.2">
      <c r="A923" t="s">
        <v>141</v>
      </c>
      <c r="B923" s="4">
        <f t="shared" ca="1" si="30"/>
        <v>45234</v>
      </c>
      <c r="C923" s="5">
        <v>80025</v>
      </c>
    </row>
    <row r="924" spans="1:3" x14ac:dyDescent="0.2">
      <c r="A924" t="s">
        <v>143</v>
      </c>
      <c r="B924" s="4">
        <f t="shared" ca="1" si="30"/>
        <v>45234</v>
      </c>
      <c r="C924" s="5">
        <v>7695</v>
      </c>
    </row>
    <row r="925" spans="1:3" x14ac:dyDescent="0.2">
      <c r="A925" t="s">
        <v>152</v>
      </c>
      <c r="B925" s="4">
        <f t="shared" ca="1" si="30"/>
        <v>45234</v>
      </c>
      <c r="C925" s="5">
        <v>55715</v>
      </c>
    </row>
    <row r="926" spans="1:3" x14ac:dyDescent="0.2">
      <c r="A926" t="s">
        <v>162</v>
      </c>
      <c r="B926" s="4">
        <f t="shared" ca="1" si="30"/>
        <v>45234</v>
      </c>
      <c r="C926" s="5">
        <v>82025</v>
      </c>
    </row>
    <row r="927" spans="1:3" x14ac:dyDescent="0.2">
      <c r="A927" t="s">
        <v>176</v>
      </c>
      <c r="B927" s="4">
        <f t="shared" ca="1" si="30"/>
        <v>45234</v>
      </c>
      <c r="C927" s="5">
        <v>46325</v>
      </c>
    </row>
    <row r="928" spans="1:3" x14ac:dyDescent="0.2">
      <c r="A928" t="s">
        <v>183</v>
      </c>
      <c r="B928" s="4">
        <f t="shared" ca="1" si="30"/>
        <v>45234</v>
      </c>
      <c r="C928" s="5">
        <v>38410</v>
      </c>
    </row>
    <row r="929" spans="1:3" x14ac:dyDescent="0.2">
      <c r="A929" t="s">
        <v>204</v>
      </c>
      <c r="B929" s="4">
        <f t="shared" ca="1" si="30"/>
        <v>45234</v>
      </c>
      <c r="C929" s="5">
        <v>55465</v>
      </c>
    </row>
    <row r="930" spans="1:3" x14ac:dyDescent="0.2">
      <c r="A930" t="s">
        <v>205</v>
      </c>
      <c r="B930" s="4">
        <f t="shared" ca="1" si="30"/>
        <v>45234</v>
      </c>
      <c r="C930" s="5">
        <v>81565</v>
      </c>
    </row>
    <row r="931" spans="1:3" x14ac:dyDescent="0.2">
      <c r="A931" t="s">
        <v>208</v>
      </c>
      <c r="B931" s="4">
        <f t="shared" ca="1" si="30"/>
        <v>45234</v>
      </c>
      <c r="C931" s="5">
        <v>44190</v>
      </c>
    </row>
    <row r="932" spans="1:3" x14ac:dyDescent="0.2">
      <c r="A932" t="s">
        <v>227</v>
      </c>
      <c r="B932" s="4">
        <f t="shared" ca="1" si="30"/>
        <v>45234</v>
      </c>
      <c r="C932" s="5">
        <v>52220</v>
      </c>
    </row>
    <row r="933" spans="1:3" x14ac:dyDescent="0.2">
      <c r="A933" t="s">
        <v>243</v>
      </c>
      <c r="B933" s="4">
        <f t="shared" ca="1" si="30"/>
        <v>45234</v>
      </c>
      <c r="C933" s="5">
        <v>33945</v>
      </c>
    </row>
    <row r="934" spans="1:3" x14ac:dyDescent="0.2">
      <c r="A934" t="s">
        <v>271</v>
      </c>
      <c r="B934" s="4">
        <f t="shared" ca="1" si="30"/>
        <v>45234</v>
      </c>
      <c r="C934" s="5">
        <v>66505</v>
      </c>
    </row>
    <row r="935" spans="1:3" x14ac:dyDescent="0.2">
      <c r="A935" t="s">
        <v>288</v>
      </c>
      <c r="B935" s="4">
        <f t="shared" ca="1" si="30"/>
        <v>45234</v>
      </c>
      <c r="C935" s="5">
        <v>73125</v>
      </c>
    </row>
    <row r="936" spans="1:3" x14ac:dyDescent="0.2">
      <c r="A936" t="s">
        <v>300</v>
      </c>
      <c r="B936" s="4">
        <f t="shared" ca="1" si="30"/>
        <v>45234</v>
      </c>
      <c r="C936" s="5">
        <v>80320</v>
      </c>
    </row>
    <row r="937" spans="1:3" x14ac:dyDescent="0.2">
      <c r="A937" t="s">
        <v>302</v>
      </c>
      <c r="B937" s="4">
        <f t="shared" ca="1" si="30"/>
        <v>45234</v>
      </c>
      <c r="C937" s="5">
        <v>78635</v>
      </c>
    </row>
    <row r="938" spans="1:3" x14ac:dyDescent="0.2">
      <c r="A938" t="s">
        <v>333</v>
      </c>
      <c r="B938" s="4">
        <f t="shared" ca="1" si="30"/>
        <v>45234</v>
      </c>
      <c r="C938" s="5">
        <v>73920</v>
      </c>
    </row>
    <row r="939" spans="1:3" x14ac:dyDescent="0.2">
      <c r="A939" t="s">
        <v>340</v>
      </c>
      <c r="B939" s="4">
        <f t="shared" ca="1" si="30"/>
        <v>45234</v>
      </c>
      <c r="C939" s="5">
        <v>47465</v>
      </c>
    </row>
    <row r="940" spans="1:3" x14ac:dyDescent="0.2">
      <c r="A940" t="s">
        <v>360</v>
      </c>
      <c r="B940" s="4">
        <f t="shared" ca="1" si="30"/>
        <v>45234</v>
      </c>
      <c r="C940" s="5">
        <v>82635</v>
      </c>
    </row>
    <row r="941" spans="1:3" x14ac:dyDescent="0.2">
      <c r="A941" t="s">
        <v>363</v>
      </c>
      <c r="B941" s="4">
        <f t="shared" ca="1" si="30"/>
        <v>45234</v>
      </c>
      <c r="C941" s="5">
        <v>84555</v>
      </c>
    </row>
    <row r="942" spans="1:3" x14ac:dyDescent="0.2">
      <c r="A942" t="s">
        <v>371</v>
      </c>
      <c r="B942" s="4">
        <f t="shared" ca="1" si="30"/>
        <v>45234</v>
      </c>
      <c r="C942" s="5">
        <v>62300</v>
      </c>
    </row>
    <row r="943" spans="1:3" x14ac:dyDescent="0.2">
      <c r="A943" t="s">
        <v>372</v>
      </c>
      <c r="B943" s="4">
        <f t="shared" ca="1" si="30"/>
        <v>45234</v>
      </c>
      <c r="C943" s="5">
        <v>30920</v>
      </c>
    </row>
    <row r="944" spans="1:3" x14ac:dyDescent="0.2">
      <c r="A944" t="s">
        <v>389</v>
      </c>
      <c r="B944" s="4">
        <f t="shared" ca="1" si="30"/>
        <v>45234</v>
      </c>
      <c r="C944" s="5">
        <v>74275</v>
      </c>
    </row>
    <row r="945" spans="1:3" x14ac:dyDescent="0.2">
      <c r="A945" t="s">
        <v>410</v>
      </c>
      <c r="B945" s="4">
        <f t="shared" ca="1" si="30"/>
        <v>45234</v>
      </c>
      <c r="C945" s="5">
        <v>42655</v>
      </c>
    </row>
    <row r="946" spans="1:3" x14ac:dyDescent="0.2">
      <c r="A946" t="s">
        <v>415</v>
      </c>
      <c r="B946" s="4">
        <f t="shared" ca="1" si="30"/>
        <v>45234</v>
      </c>
      <c r="C946" s="5">
        <v>39290</v>
      </c>
    </row>
    <row r="947" spans="1:3" x14ac:dyDescent="0.2">
      <c r="A947" t="s">
        <v>431</v>
      </c>
      <c r="B947" s="4">
        <f t="shared" ca="1" si="30"/>
        <v>45234</v>
      </c>
      <c r="C947" s="5">
        <v>81330</v>
      </c>
    </row>
    <row r="948" spans="1:3" x14ac:dyDescent="0.2">
      <c r="A948" t="s">
        <v>437</v>
      </c>
      <c r="B948" s="4">
        <f t="shared" ca="1" si="30"/>
        <v>45234</v>
      </c>
      <c r="C948" s="5">
        <v>66195</v>
      </c>
    </row>
    <row r="949" spans="1:3" x14ac:dyDescent="0.2">
      <c r="A949" t="s">
        <v>441</v>
      </c>
      <c r="B949" s="4">
        <f t="shared" ca="1" si="30"/>
        <v>45234</v>
      </c>
      <c r="C949" s="5">
        <v>47030</v>
      </c>
    </row>
    <row r="950" spans="1:3" x14ac:dyDescent="0.2">
      <c r="A950" t="s">
        <v>445</v>
      </c>
      <c r="B950" s="4">
        <f t="shared" ca="1" si="30"/>
        <v>45234</v>
      </c>
      <c r="C950" s="5">
        <v>32465</v>
      </c>
    </row>
    <row r="951" spans="1:3" x14ac:dyDescent="0.2">
      <c r="A951" t="s">
        <v>66</v>
      </c>
      <c r="B951" s="4">
        <f t="shared" ref="B951:B977" ca="1" si="31">TODAY()-169</f>
        <v>45235</v>
      </c>
      <c r="C951" s="5">
        <v>61430</v>
      </c>
    </row>
    <row r="952" spans="1:3" x14ac:dyDescent="0.2">
      <c r="A952" t="s">
        <v>70</v>
      </c>
      <c r="B952" s="4">
        <f t="shared" ca="1" si="31"/>
        <v>45235</v>
      </c>
      <c r="C952" s="5">
        <v>19155</v>
      </c>
    </row>
    <row r="953" spans="1:3" x14ac:dyDescent="0.2">
      <c r="A953" t="s">
        <v>78</v>
      </c>
      <c r="B953" s="4">
        <f t="shared" ca="1" si="31"/>
        <v>45235</v>
      </c>
      <c r="C953" s="5">
        <v>56735</v>
      </c>
    </row>
    <row r="954" spans="1:3" x14ac:dyDescent="0.2">
      <c r="A954" t="s">
        <v>127</v>
      </c>
      <c r="B954" s="4">
        <f t="shared" ca="1" si="31"/>
        <v>45235</v>
      </c>
      <c r="C954" s="5">
        <v>60130</v>
      </c>
    </row>
    <row r="955" spans="1:3" x14ac:dyDescent="0.2">
      <c r="A955" t="s">
        <v>141</v>
      </c>
      <c r="B955" s="4">
        <f t="shared" ca="1" si="31"/>
        <v>45235</v>
      </c>
      <c r="C955" s="5">
        <v>46160</v>
      </c>
    </row>
    <row r="956" spans="1:3" x14ac:dyDescent="0.2">
      <c r="A956" t="s">
        <v>143</v>
      </c>
      <c r="B956" s="4">
        <f t="shared" ca="1" si="31"/>
        <v>45235</v>
      </c>
      <c r="C956" s="5">
        <v>38090</v>
      </c>
    </row>
    <row r="957" spans="1:3" x14ac:dyDescent="0.2">
      <c r="A957" t="s">
        <v>148</v>
      </c>
      <c r="B957" s="4">
        <f t="shared" ca="1" si="31"/>
        <v>45235</v>
      </c>
      <c r="C957" s="5">
        <v>72640</v>
      </c>
    </row>
    <row r="958" spans="1:3" x14ac:dyDescent="0.2">
      <c r="A958" t="s">
        <v>152</v>
      </c>
      <c r="B958" s="4">
        <f t="shared" ca="1" si="31"/>
        <v>45235</v>
      </c>
      <c r="C958" s="5">
        <v>69530</v>
      </c>
    </row>
    <row r="959" spans="1:3" x14ac:dyDescent="0.2">
      <c r="A959" t="s">
        <v>187</v>
      </c>
      <c r="B959" s="4">
        <f t="shared" ca="1" si="31"/>
        <v>45235</v>
      </c>
      <c r="C959" s="5">
        <v>35095</v>
      </c>
    </row>
    <row r="960" spans="1:3" x14ac:dyDescent="0.2">
      <c r="A960" t="s">
        <v>204</v>
      </c>
      <c r="B960" s="4">
        <f t="shared" ca="1" si="31"/>
        <v>45235</v>
      </c>
      <c r="C960" s="5">
        <v>74890</v>
      </c>
    </row>
    <row r="961" spans="1:3" x14ac:dyDescent="0.2">
      <c r="A961" t="s">
        <v>271</v>
      </c>
      <c r="B961" s="4">
        <f t="shared" ca="1" si="31"/>
        <v>45235</v>
      </c>
      <c r="C961" s="5">
        <v>8680</v>
      </c>
    </row>
    <row r="962" spans="1:3" x14ac:dyDescent="0.2">
      <c r="A962" t="s">
        <v>288</v>
      </c>
      <c r="B962" s="4">
        <f t="shared" ca="1" si="31"/>
        <v>45235</v>
      </c>
      <c r="C962" s="5">
        <v>37950</v>
      </c>
    </row>
    <row r="963" spans="1:3" x14ac:dyDescent="0.2">
      <c r="A963" t="s">
        <v>300</v>
      </c>
      <c r="B963" s="4">
        <f t="shared" ca="1" si="31"/>
        <v>45235</v>
      </c>
      <c r="C963" s="5">
        <v>10470</v>
      </c>
    </row>
    <row r="964" spans="1:3" x14ac:dyDescent="0.2">
      <c r="A964" t="s">
        <v>314</v>
      </c>
      <c r="B964" s="4">
        <f t="shared" ca="1" si="31"/>
        <v>45235</v>
      </c>
      <c r="C964" s="5">
        <v>32420</v>
      </c>
    </row>
    <row r="965" spans="1:3" x14ac:dyDescent="0.2">
      <c r="A965" t="s">
        <v>320</v>
      </c>
      <c r="B965" s="4">
        <f t="shared" ca="1" si="31"/>
        <v>45235</v>
      </c>
      <c r="C965" s="5">
        <v>71240</v>
      </c>
    </row>
    <row r="966" spans="1:3" x14ac:dyDescent="0.2">
      <c r="A966" t="s">
        <v>337</v>
      </c>
      <c r="B966" s="4">
        <f t="shared" ca="1" si="31"/>
        <v>45235</v>
      </c>
      <c r="C966" s="5">
        <v>18395</v>
      </c>
    </row>
    <row r="967" spans="1:3" x14ac:dyDescent="0.2">
      <c r="A967" t="s">
        <v>340</v>
      </c>
      <c r="B967" s="4">
        <f t="shared" ca="1" si="31"/>
        <v>45235</v>
      </c>
      <c r="C967" s="5">
        <v>9510</v>
      </c>
    </row>
    <row r="968" spans="1:3" x14ac:dyDescent="0.2">
      <c r="A968" t="s">
        <v>347</v>
      </c>
      <c r="B968" s="4">
        <f t="shared" ca="1" si="31"/>
        <v>45235</v>
      </c>
      <c r="C968" s="5">
        <v>47230</v>
      </c>
    </row>
    <row r="969" spans="1:3" x14ac:dyDescent="0.2">
      <c r="A969" t="s">
        <v>356</v>
      </c>
      <c r="B969" s="4">
        <f t="shared" ca="1" si="31"/>
        <v>45235</v>
      </c>
      <c r="C969" s="5">
        <v>17330</v>
      </c>
    </row>
    <row r="970" spans="1:3" x14ac:dyDescent="0.2">
      <c r="A970" t="s">
        <v>368</v>
      </c>
      <c r="B970" s="4">
        <f t="shared" ca="1" si="31"/>
        <v>45235</v>
      </c>
      <c r="C970" s="5">
        <v>78240</v>
      </c>
    </row>
    <row r="971" spans="1:3" x14ac:dyDescent="0.2">
      <c r="A971" t="s">
        <v>372</v>
      </c>
      <c r="B971" s="4">
        <f t="shared" ca="1" si="31"/>
        <v>45235</v>
      </c>
      <c r="C971" s="5">
        <v>82125</v>
      </c>
    </row>
    <row r="972" spans="1:3" x14ac:dyDescent="0.2">
      <c r="A972" t="s">
        <v>388</v>
      </c>
      <c r="B972" s="4">
        <f t="shared" ca="1" si="31"/>
        <v>45235</v>
      </c>
      <c r="C972" s="5">
        <v>40730</v>
      </c>
    </row>
    <row r="973" spans="1:3" x14ac:dyDescent="0.2">
      <c r="A973" t="s">
        <v>400</v>
      </c>
      <c r="B973" s="4">
        <f t="shared" ca="1" si="31"/>
        <v>45235</v>
      </c>
      <c r="C973" s="5">
        <v>27610</v>
      </c>
    </row>
    <row r="974" spans="1:3" x14ac:dyDescent="0.2">
      <c r="A974" t="s">
        <v>405</v>
      </c>
      <c r="B974" s="4">
        <f t="shared" ca="1" si="31"/>
        <v>45235</v>
      </c>
      <c r="C974" s="5">
        <v>28615</v>
      </c>
    </row>
    <row r="975" spans="1:3" x14ac:dyDescent="0.2">
      <c r="A975" t="s">
        <v>407</v>
      </c>
      <c r="B975" s="4">
        <f t="shared" ca="1" si="31"/>
        <v>45235</v>
      </c>
      <c r="C975" s="5">
        <v>6315</v>
      </c>
    </row>
    <row r="976" spans="1:3" x14ac:dyDescent="0.2">
      <c r="A976" t="s">
        <v>410</v>
      </c>
      <c r="B976" s="4">
        <f t="shared" ca="1" si="31"/>
        <v>45235</v>
      </c>
      <c r="C976" s="5">
        <v>13825</v>
      </c>
    </row>
    <row r="977" spans="1:3" x14ac:dyDescent="0.2">
      <c r="A977" t="s">
        <v>441</v>
      </c>
      <c r="B977" s="4">
        <f t="shared" ca="1" si="31"/>
        <v>45235</v>
      </c>
      <c r="C977" s="5">
        <v>74745</v>
      </c>
    </row>
    <row r="978" spans="1:3" x14ac:dyDescent="0.2">
      <c r="A978" t="s">
        <v>49</v>
      </c>
      <c r="B978" s="4">
        <f t="shared" ref="B978:B1008" ca="1" si="32">TODAY()-168</f>
        <v>45236</v>
      </c>
      <c r="C978" s="5">
        <v>62005</v>
      </c>
    </row>
    <row r="979" spans="1:3" x14ac:dyDescent="0.2">
      <c r="A979" t="s">
        <v>51</v>
      </c>
      <c r="B979" s="4">
        <f t="shared" ca="1" si="32"/>
        <v>45236</v>
      </c>
      <c r="C979" s="5">
        <v>82995</v>
      </c>
    </row>
    <row r="980" spans="1:3" x14ac:dyDescent="0.2">
      <c r="A980" t="s">
        <v>59</v>
      </c>
      <c r="B980" s="4">
        <f t="shared" ca="1" si="32"/>
        <v>45236</v>
      </c>
      <c r="C980" s="5">
        <v>49105</v>
      </c>
    </row>
    <row r="981" spans="1:3" x14ac:dyDescent="0.2">
      <c r="A981" t="s">
        <v>70</v>
      </c>
      <c r="B981" s="4">
        <f t="shared" ca="1" si="32"/>
        <v>45236</v>
      </c>
      <c r="C981" s="5">
        <v>7015</v>
      </c>
    </row>
    <row r="982" spans="1:3" x14ac:dyDescent="0.2">
      <c r="A982" t="s">
        <v>78</v>
      </c>
      <c r="B982" s="4">
        <f t="shared" ca="1" si="32"/>
        <v>45236</v>
      </c>
      <c r="C982" s="5">
        <v>14190</v>
      </c>
    </row>
    <row r="983" spans="1:3" x14ac:dyDescent="0.2">
      <c r="A983" t="s">
        <v>80</v>
      </c>
      <c r="B983" s="4">
        <f t="shared" ca="1" si="32"/>
        <v>45236</v>
      </c>
      <c r="C983" s="5">
        <v>59905</v>
      </c>
    </row>
    <row r="984" spans="1:3" x14ac:dyDescent="0.2">
      <c r="A984" t="s">
        <v>103</v>
      </c>
      <c r="B984" s="4">
        <f t="shared" ca="1" si="32"/>
        <v>45236</v>
      </c>
      <c r="C984" s="5">
        <v>7250</v>
      </c>
    </row>
    <row r="985" spans="1:3" x14ac:dyDescent="0.2">
      <c r="A985" t="s">
        <v>127</v>
      </c>
      <c r="B985" s="4">
        <f t="shared" ca="1" si="32"/>
        <v>45236</v>
      </c>
      <c r="C985" s="5">
        <v>70095</v>
      </c>
    </row>
    <row r="986" spans="1:3" x14ac:dyDescent="0.2">
      <c r="A986" t="s">
        <v>132</v>
      </c>
      <c r="B986" s="4">
        <f t="shared" ca="1" si="32"/>
        <v>45236</v>
      </c>
      <c r="C986" s="5">
        <v>50430</v>
      </c>
    </row>
    <row r="987" spans="1:3" x14ac:dyDescent="0.2">
      <c r="A987" t="s">
        <v>143</v>
      </c>
      <c r="B987" s="4">
        <f t="shared" ca="1" si="32"/>
        <v>45236</v>
      </c>
      <c r="C987" s="5">
        <v>34250</v>
      </c>
    </row>
    <row r="988" spans="1:3" x14ac:dyDescent="0.2">
      <c r="A988" t="s">
        <v>148</v>
      </c>
      <c r="B988" s="4">
        <f t="shared" ca="1" si="32"/>
        <v>45236</v>
      </c>
      <c r="C988" s="5">
        <v>10430</v>
      </c>
    </row>
    <row r="989" spans="1:3" x14ac:dyDescent="0.2">
      <c r="A989" t="s">
        <v>155</v>
      </c>
      <c r="B989" s="4">
        <f t="shared" ca="1" si="32"/>
        <v>45236</v>
      </c>
      <c r="C989" s="5">
        <v>15235</v>
      </c>
    </row>
    <row r="990" spans="1:3" x14ac:dyDescent="0.2">
      <c r="A990" t="s">
        <v>157</v>
      </c>
      <c r="B990" s="4">
        <f t="shared" ca="1" si="32"/>
        <v>45236</v>
      </c>
      <c r="C990" s="5">
        <v>81365</v>
      </c>
    </row>
    <row r="991" spans="1:3" x14ac:dyDescent="0.2">
      <c r="A991" t="s">
        <v>163</v>
      </c>
      <c r="B991" s="4">
        <f t="shared" ca="1" si="32"/>
        <v>45236</v>
      </c>
      <c r="C991" s="5">
        <v>33055</v>
      </c>
    </row>
    <row r="992" spans="1:3" x14ac:dyDescent="0.2">
      <c r="A992" t="s">
        <v>165</v>
      </c>
      <c r="B992" s="4">
        <f t="shared" ca="1" si="32"/>
        <v>45236</v>
      </c>
      <c r="C992" s="5">
        <v>48000</v>
      </c>
    </row>
    <row r="993" spans="1:3" x14ac:dyDescent="0.2">
      <c r="A993" t="s">
        <v>194</v>
      </c>
      <c r="B993" s="4">
        <f t="shared" ca="1" si="32"/>
        <v>45236</v>
      </c>
      <c r="C993" s="5">
        <v>82620</v>
      </c>
    </row>
    <row r="994" spans="1:3" x14ac:dyDescent="0.2">
      <c r="A994" t="s">
        <v>198</v>
      </c>
      <c r="B994" s="4">
        <f t="shared" ca="1" si="32"/>
        <v>45236</v>
      </c>
      <c r="C994" s="5">
        <v>17935</v>
      </c>
    </row>
    <row r="995" spans="1:3" x14ac:dyDescent="0.2">
      <c r="A995" t="s">
        <v>204</v>
      </c>
      <c r="B995" s="4">
        <f t="shared" ca="1" si="32"/>
        <v>45236</v>
      </c>
      <c r="C995" s="5">
        <v>43520</v>
      </c>
    </row>
    <row r="996" spans="1:3" x14ac:dyDescent="0.2">
      <c r="A996" t="s">
        <v>248</v>
      </c>
      <c r="B996" s="4">
        <f t="shared" ca="1" si="32"/>
        <v>45236</v>
      </c>
      <c r="C996" s="5">
        <v>8090</v>
      </c>
    </row>
    <row r="997" spans="1:3" x14ac:dyDescent="0.2">
      <c r="A997" t="s">
        <v>261</v>
      </c>
      <c r="B997" s="4">
        <f t="shared" ca="1" si="32"/>
        <v>45236</v>
      </c>
      <c r="C997" s="5">
        <v>83300</v>
      </c>
    </row>
    <row r="998" spans="1:3" x14ac:dyDescent="0.2">
      <c r="A998" t="s">
        <v>276</v>
      </c>
      <c r="B998" s="4">
        <f t="shared" ca="1" si="32"/>
        <v>45236</v>
      </c>
      <c r="C998" s="5">
        <v>50055</v>
      </c>
    </row>
    <row r="999" spans="1:3" x14ac:dyDescent="0.2">
      <c r="A999" t="s">
        <v>288</v>
      </c>
      <c r="B999" s="4">
        <f t="shared" ca="1" si="32"/>
        <v>45236</v>
      </c>
      <c r="C999" s="5">
        <v>39180</v>
      </c>
    </row>
    <row r="1000" spans="1:3" x14ac:dyDescent="0.2">
      <c r="A1000" t="s">
        <v>300</v>
      </c>
      <c r="B1000" s="4">
        <f t="shared" ca="1" si="32"/>
        <v>45236</v>
      </c>
      <c r="C1000" s="5">
        <v>72615</v>
      </c>
    </row>
    <row r="1001" spans="1:3" x14ac:dyDescent="0.2">
      <c r="A1001" t="s">
        <v>320</v>
      </c>
      <c r="B1001" s="4">
        <f t="shared" ca="1" si="32"/>
        <v>45236</v>
      </c>
      <c r="C1001" s="5">
        <v>6980</v>
      </c>
    </row>
    <row r="1002" spans="1:3" x14ac:dyDescent="0.2">
      <c r="A1002" t="s">
        <v>328</v>
      </c>
      <c r="B1002" s="4">
        <f t="shared" ca="1" si="32"/>
        <v>45236</v>
      </c>
      <c r="C1002" s="5">
        <v>17945</v>
      </c>
    </row>
    <row r="1003" spans="1:3" x14ac:dyDescent="0.2">
      <c r="A1003" t="s">
        <v>356</v>
      </c>
      <c r="B1003" s="4">
        <f t="shared" ca="1" si="32"/>
        <v>45236</v>
      </c>
      <c r="C1003" s="5">
        <v>67615</v>
      </c>
    </row>
    <row r="1004" spans="1:3" x14ac:dyDescent="0.2">
      <c r="A1004" t="s">
        <v>362</v>
      </c>
      <c r="B1004" s="4">
        <f t="shared" ca="1" si="32"/>
        <v>45236</v>
      </c>
      <c r="C1004" s="5">
        <v>66730</v>
      </c>
    </row>
    <row r="1005" spans="1:3" x14ac:dyDescent="0.2">
      <c r="A1005" t="s">
        <v>388</v>
      </c>
      <c r="B1005" s="4">
        <f t="shared" ca="1" si="32"/>
        <v>45236</v>
      </c>
      <c r="C1005" s="5">
        <v>47075</v>
      </c>
    </row>
    <row r="1006" spans="1:3" x14ac:dyDescent="0.2">
      <c r="A1006" t="s">
        <v>393</v>
      </c>
      <c r="B1006" s="4">
        <f t="shared" ca="1" si="32"/>
        <v>45236</v>
      </c>
      <c r="C1006" s="5">
        <v>29465</v>
      </c>
    </row>
    <row r="1007" spans="1:3" x14ac:dyDescent="0.2">
      <c r="A1007" t="s">
        <v>407</v>
      </c>
      <c r="B1007" s="4">
        <f t="shared" ca="1" si="32"/>
        <v>45236</v>
      </c>
      <c r="C1007" s="5">
        <v>70420</v>
      </c>
    </row>
    <row r="1008" spans="1:3" x14ac:dyDescent="0.2">
      <c r="A1008" t="s">
        <v>437</v>
      </c>
      <c r="B1008" s="4">
        <f t="shared" ca="1" si="32"/>
        <v>45236</v>
      </c>
      <c r="C1008" s="5">
        <v>17515</v>
      </c>
    </row>
    <row r="1009" spans="1:3" x14ac:dyDescent="0.2">
      <c r="A1009" t="s">
        <v>66</v>
      </c>
      <c r="B1009" s="4">
        <f t="shared" ref="B1009:B1037" ca="1" si="33">TODAY()-167</f>
        <v>45237</v>
      </c>
      <c r="C1009" s="5">
        <v>30015</v>
      </c>
    </row>
    <row r="1010" spans="1:3" x14ac:dyDescent="0.2">
      <c r="A1010" t="s">
        <v>78</v>
      </c>
      <c r="B1010" s="4">
        <f t="shared" ca="1" si="33"/>
        <v>45237</v>
      </c>
      <c r="C1010" s="5">
        <v>55225</v>
      </c>
    </row>
    <row r="1011" spans="1:3" x14ac:dyDescent="0.2">
      <c r="A1011" t="s">
        <v>80</v>
      </c>
      <c r="B1011" s="4">
        <f t="shared" ca="1" si="33"/>
        <v>45237</v>
      </c>
      <c r="C1011" s="5">
        <v>24970</v>
      </c>
    </row>
    <row r="1012" spans="1:3" x14ac:dyDescent="0.2">
      <c r="A1012" t="s">
        <v>97</v>
      </c>
      <c r="B1012" s="4">
        <f t="shared" ca="1" si="33"/>
        <v>45237</v>
      </c>
      <c r="C1012" s="5">
        <v>64395</v>
      </c>
    </row>
    <row r="1013" spans="1:3" x14ac:dyDescent="0.2">
      <c r="A1013" t="s">
        <v>103</v>
      </c>
      <c r="B1013" s="4">
        <f t="shared" ca="1" si="33"/>
        <v>45237</v>
      </c>
      <c r="C1013" s="5">
        <v>54705</v>
      </c>
    </row>
    <row r="1014" spans="1:3" x14ac:dyDescent="0.2">
      <c r="A1014" t="s">
        <v>108</v>
      </c>
      <c r="B1014" s="4">
        <f t="shared" ca="1" si="33"/>
        <v>45237</v>
      </c>
      <c r="C1014" s="5">
        <v>5595</v>
      </c>
    </row>
    <row r="1015" spans="1:3" x14ac:dyDescent="0.2">
      <c r="A1015" t="s">
        <v>132</v>
      </c>
      <c r="B1015" s="4">
        <f t="shared" ca="1" si="33"/>
        <v>45237</v>
      </c>
      <c r="C1015" s="5">
        <v>15200</v>
      </c>
    </row>
    <row r="1016" spans="1:3" x14ac:dyDescent="0.2">
      <c r="A1016" t="s">
        <v>143</v>
      </c>
      <c r="B1016" s="4">
        <f t="shared" ca="1" si="33"/>
        <v>45237</v>
      </c>
      <c r="C1016" s="5">
        <v>84880</v>
      </c>
    </row>
    <row r="1017" spans="1:3" x14ac:dyDescent="0.2">
      <c r="A1017" t="s">
        <v>155</v>
      </c>
      <c r="B1017" s="4">
        <f t="shared" ca="1" si="33"/>
        <v>45237</v>
      </c>
      <c r="C1017" s="5">
        <v>43805</v>
      </c>
    </row>
    <row r="1018" spans="1:3" x14ac:dyDescent="0.2">
      <c r="A1018" t="s">
        <v>165</v>
      </c>
      <c r="B1018" s="4">
        <f t="shared" ca="1" si="33"/>
        <v>45237</v>
      </c>
      <c r="C1018" s="5">
        <v>6320</v>
      </c>
    </row>
    <row r="1019" spans="1:3" x14ac:dyDescent="0.2">
      <c r="A1019" t="s">
        <v>175</v>
      </c>
      <c r="B1019" s="4">
        <f t="shared" ca="1" si="33"/>
        <v>45237</v>
      </c>
      <c r="C1019" s="5">
        <v>63735</v>
      </c>
    </row>
    <row r="1020" spans="1:3" x14ac:dyDescent="0.2">
      <c r="A1020" t="s">
        <v>176</v>
      </c>
      <c r="B1020" s="4">
        <f t="shared" ca="1" si="33"/>
        <v>45237</v>
      </c>
      <c r="C1020" s="5">
        <v>20480</v>
      </c>
    </row>
    <row r="1021" spans="1:3" x14ac:dyDescent="0.2">
      <c r="A1021" t="s">
        <v>183</v>
      </c>
      <c r="B1021" s="4">
        <f t="shared" ca="1" si="33"/>
        <v>45237</v>
      </c>
      <c r="C1021" s="5">
        <v>74395</v>
      </c>
    </row>
    <row r="1022" spans="1:3" x14ac:dyDescent="0.2">
      <c r="A1022" t="s">
        <v>204</v>
      </c>
      <c r="B1022" s="4">
        <f t="shared" ca="1" si="33"/>
        <v>45237</v>
      </c>
      <c r="C1022" s="5">
        <v>25840</v>
      </c>
    </row>
    <row r="1023" spans="1:3" x14ac:dyDescent="0.2">
      <c r="A1023" t="s">
        <v>306</v>
      </c>
      <c r="B1023" s="4">
        <f t="shared" ca="1" si="33"/>
        <v>45237</v>
      </c>
      <c r="C1023" s="5">
        <v>24540</v>
      </c>
    </row>
    <row r="1024" spans="1:3" x14ac:dyDescent="0.2">
      <c r="A1024" t="s">
        <v>314</v>
      </c>
      <c r="B1024" s="4">
        <f t="shared" ca="1" si="33"/>
        <v>45237</v>
      </c>
      <c r="C1024" s="5">
        <v>53065</v>
      </c>
    </row>
    <row r="1025" spans="1:3" x14ac:dyDescent="0.2">
      <c r="A1025" t="s">
        <v>328</v>
      </c>
      <c r="B1025" s="4">
        <f t="shared" ca="1" si="33"/>
        <v>45237</v>
      </c>
      <c r="C1025" s="5">
        <v>59785</v>
      </c>
    </row>
    <row r="1026" spans="1:3" x14ac:dyDescent="0.2">
      <c r="A1026" t="s">
        <v>333</v>
      </c>
      <c r="B1026" s="4">
        <f t="shared" ca="1" si="33"/>
        <v>45237</v>
      </c>
      <c r="C1026" s="5">
        <v>74335</v>
      </c>
    </row>
    <row r="1027" spans="1:3" x14ac:dyDescent="0.2">
      <c r="A1027" t="s">
        <v>340</v>
      </c>
      <c r="B1027" s="4">
        <f t="shared" ca="1" si="33"/>
        <v>45237</v>
      </c>
      <c r="C1027" s="5">
        <v>62195</v>
      </c>
    </row>
    <row r="1028" spans="1:3" x14ac:dyDescent="0.2">
      <c r="A1028" t="s">
        <v>347</v>
      </c>
      <c r="B1028" s="4">
        <f t="shared" ca="1" si="33"/>
        <v>45237</v>
      </c>
      <c r="C1028" s="5">
        <v>16080</v>
      </c>
    </row>
    <row r="1029" spans="1:3" x14ac:dyDescent="0.2">
      <c r="A1029" t="s">
        <v>357</v>
      </c>
      <c r="B1029" s="4">
        <f t="shared" ca="1" si="33"/>
        <v>45237</v>
      </c>
      <c r="C1029" s="5">
        <v>65350</v>
      </c>
    </row>
    <row r="1030" spans="1:3" x14ac:dyDescent="0.2">
      <c r="A1030" t="s">
        <v>363</v>
      </c>
      <c r="B1030" s="4">
        <f t="shared" ca="1" si="33"/>
        <v>45237</v>
      </c>
      <c r="C1030" s="5">
        <v>70570</v>
      </c>
    </row>
    <row r="1031" spans="1:3" x14ac:dyDescent="0.2">
      <c r="A1031" t="s">
        <v>371</v>
      </c>
      <c r="B1031" s="4">
        <f t="shared" ca="1" si="33"/>
        <v>45237</v>
      </c>
      <c r="C1031" s="5">
        <v>46565</v>
      </c>
    </row>
    <row r="1032" spans="1:3" x14ac:dyDescent="0.2">
      <c r="A1032" t="s">
        <v>372</v>
      </c>
      <c r="B1032" s="4">
        <f t="shared" ca="1" si="33"/>
        <v>45237</v>
      </c>
      <c r="C1032" s="5">
        <v>32995</v>
      </c>
    </row>
    <row r="1033" spans="1:3" x14ac:dyDescent="0.2">
      <c r="A1033" t="s">
        <v>393</v>
      </c>
      <c r="B1033" s="4">
        <f t="shared" ca="1" si="33"/>
        <v>45237</v>
      </c>
      <c r="C1033" s="5">
        <v>40200</v>
      </c>
    </row>
    <row r="1034" spans="1:3" x14ac:dyDescent="0.2">
      <c r="A1034" t="s">
        <v>407</v>
      </c>
      <c r="B1034" s="4">
        <f t="shared" ca="1" si="33"/>
        <v>45237</v>
      </c>
      <c r="C1034" s="5">
        <v>42770</v>
      </c>
    </row>
    <row r="1035" spans="1:3" x14ac:dyDescent="0.2">
      <c r="A1035" t="s">
        <v>408</v>
      </c>
      <c r="B1035" s="4">
        <f t="shared" ca="1" si="33"/>
        <v>45237</v>
      </c>
      <c r="C1035" s="5">
        <v>68585</v>
      </c>
    </row>
    <row r="1036" spans="1:3" x14ac:dyDescent="0.2">
      <c r="A1036" t="s">
        <v>431</v>
      </c>
      <c r="B1036" s="4">
        <f t="shared" ca="1" si="33"/>
        <v>45237</v>
      </c>
      <c r="C1036" s="5">
        <v>43885</v>
      </c>
    </row>
    <row r="1037" spans="1:3" x14ac:dyDescent="0.2">
      <c r="A1037" t="s">
        <v>437</v>
      </c>
      <c r="B1037" s="4">
        <f t="shared" ca="1" si="33"/>
        <v>45237</v>
      </c>
      <c r="C1037" s="5">
        <v>54895</v>
      </c>
    </row>
    <row r="1038" spans="1:3" x14ac:dyDescent="0.2">
      <c r="A1038" t="s">
        <v>59</v>
      </c>
      <c r="B1038" s="4">
        <f t="shared" ref="B1038:B1071" ca="1" si="34">TODAY()-166</f>
        <v>45238</v>
      </c>
      <c r="C1038" s="5">
        <v>32170</v>
      </c>
    </row>
    <row r="1039" spans="1:3" x14ac:dyDescent="0.2">
      <c r="A1039" t="s">
        <v>64</v>
      </c>
      <c r="B1039" s="4">
        <f t="shared" ca="1" si="34"/>
        <v>45238</v>
      </c>
      <c r="C1039" s="5">
        <v>24480</v>
      </c>
    </row>
    <row r="1040" spans="1:3" x14ac:dyDescent="0.2">
      <c r="A1040" t="s">
        <v>66</v>
      </c>
      <c r="B1040" s="4">
        <f t="shared" ca="1" si="34"/>
        <v>45238</v>
      </c>
      <c r="C1040" s="5">
        <v>24055</v>
      </c>
    </row>
    <row r="1041" spans="1:3" x14ac:dyDescent="0.2">
      <c r="A1041" t="s">
        <v>72</v>
      </c>
      <c r="B1041" s="4">
        <f t="shared" ca="1" si="34"/>
        <v>45238</v>
      </c>
      <c r="C1041" s="5">
        <v>21610</v>
      </c>
    </row>
    <row r="1042" spans="1:3" x14ac:dyDescent="0.2">
      <c r="A1042" t="s">
        <v>93</v>
      </c>
      <c r="B1042" s="4">
        <f t="shared" ca="1" si="34"/>
        <v>45238</v>
      </c>
      <c r="C1042" s="5">
        <v>77360</v>
      </c>
    </row>
    <row r="1043" spans="1:3" x14ac:dyDescent="0.2">
      <c r="A1043" t="s">
        <v>103</v>
      </c>
      <c r="B1043" s="4">
        <f t="shared" ca="1" si="34"/>
        <v>45238</v>
      </c>
      <c r="C1043" s="5">
        <v>64710</v>
      </c>
    </row>
    <row r="1044" spans="1:3" x14ac:dyDescent="0.2">
      <c r="A1044" t="s">
        <v>125</v>
      </c>
      <c r="B1044" s="4">
        <f t="shared" ca="1" si="34"/>
        <v>45238</v>
      </c>
      <c r="C1044" s="5">
        <v>75695</v>
      </c>
    </row>
    <row r="1045" spans="1:3" x14ac:dyDescent="0.2">
      <c r="A1045" t="s">
        <v>132</v>
      </c>
      <c r="B1045" s="4">
        <f t="shared" ca="1" si="34"/>
        <v>45238</v>
      </c>
      <c r="C1045" s="5">
        <v>75130</v>
      </c>
    </row>
    <row r="1046" spans="1:3" x14ac:dyDescent="0.2">
      <c r="A1046" t="s">
        <v>133</v>
      </c>
      <c r="B1046" s="4">
        <f t="shared" ca="1" si="34"/>
        <v>45238</v>
      </c>
      <c r="C1046" s="5">
        <v>23530</v>
      </c>
    </row>
    <row r="1047" spans="1:3" x14ac:dyDescent="0.2">
      <c r="A1047" t="s">
        <v>140</v>
      </c>
      <c r="B1047" s="4">
        <f t="shared" ca="1" si="34"/>
        <v>45238</v>
      </c>
      <c r="C1047" s="5">
        <v>7035</v>
      </c>
    </row>
    <row r="1048" spans="1:3" x14ac:dyDescent="0.2">
      <c r="A1048" t="s">
        <v>162</v>
      </c>
      <c r="B1048" s="4">
        <f t="shared" ca="1" si="34"/>
        <v>45238</v>
      </c>
      <c r="C1048" s="5">
        <v>43725</v>
      </c>
    </row>
    <row r="1049" spans="1:3" x14ac:dyDescent="0.2">
      <c r="A1049" t="s">
        <v>165</v>
      </c>
      <c r="B1049" s="4">
        <f t="shared" ca="1" si="34"/>
        <v>45238</v>
      </c>
      <c r="C1049" s="5">
        <v>7795</v>
      </c>
    </row>
    <row r="1050" spans="1:3" x14ac:dyDescent="0.2">
      <c r="A1050" t="s">
        <v>172</v>
      </c>
      <c r="B1050" s="4">
        <f t="shared" ca="1" si="34"/>
        <v>45238</v>
      </c>
      <c r="C1050" s="5">
        <v>75180</v>
      </c>
    </row>
    <row r="1051" spans="1:3" x14ac:dyDescent="0.2">
      <c r="A1051" t="s">
        <v>175</v>
      </c>
      <c r="B1051" s="4">
        <f t="shared" ca="1" si="34"/>
        <v>45238</v>
      </c>
      <c r="C1051" s="5">
        <v>78985</v>
      </c>
    </row>
    <row r="1052" spans="1:3" x14ac:dyDescent="0.2">
      <c r="A1052" t="s">
        <v>205</v>
      </c>
      <c r="B1052" s="4">
        <f t="shared" ca="1" si="34"/>
        <v>45238</v>
      </c>
      <c r="C1052" s="5">
        <v>64185</v>
      </c>
    </row>
    <row r="1053" spans="1:3" x14ac:dyDescent="0.2">
      <c r="A1053" t="s">
        <v>227</v>
      </c>
      <c r="B1053" s="4">
        <f t="shared" ca="1" si="34"/>
        <v>45238</v>
      </c>
      <c r="C1053" s="5">
        <v>37295</v>
      </c>
    </row>
    <row r="1054" spans="1:3" x14ac:dyDescent="0.2">
      <c r="A1054" t="s">
        <v>248</v>
      </c>
      <c r="B1054" s="4">
        <f t="shared" ca="1" si="34"/>
        <v>45238</v>
      </c>
      <c r="C1054" s="5">
        <v>41375</v>
      </c>
    </row>
    <row r="1055" spans="1:3" x14ac:dyDescent="0.2">
      <c r="A1055" t="s">
        <v>276</v>
      </c>
      <c r="B1055" s="4">
        <f t="shared" ca="1" si="34"/>
        <v>45238</v>
      </c>
      <c r="C1055" s="5">
        <v>63045</v>
      </c>
    </row>
    <row r="1056" spans="1:3" x14ac:dyDescent="0.2">
      <c r="A1056" t="s">
        <v>306</v>
      </c>
      <c r="B1056" s="4">
        <f t="shared" ca="1" si="34"/>
        <v>45238</v>
      </c>
      <c r="C1056" s="5">
        <v>74420</v>
      </c>
    </row>
    <row r="1057" spans="1:3" x14ac:dyDescent="0.2">
      <c r="A1057" t="s">
        <v>313</v>
      </c>
      <c r="B1057" s="4">
        <f t="shared" ca="1" si="34"/>
        <v>45238</v>
      </c>
      <c r="C1057" s="5">
        <v>12910</v>
      </c>
    </row>
    <row r="1058" spans="1:3" x14ac:dyDescent="0.2">
      <c r="A1058" t="s">
        <v>328</v>
      </c>
      <c r="B1058" s="4">
        <f t="shared" ca="1" si="34"/>
        <v>45238</v>
      </c>
      <c r="C1058" s="5">
        <v>29560</v>
      </c>
    </row>
    <row r="1059" spans="1:3" x14ac:dyDescent="0.2">
      <c r="A1059" t="s">
        <v>333</v>
      </c>
      <c r="B1059" s="4">
        <f t="shared" ca="1" si="34"/>
        <v>45238</v>
      </c>
      <c r="C1059" s="5">
        <v>42220</v>
      </c>
    </row>
    <row r="1060" spans="1:3" x14ac:dyDescent="0.2">
      <c r="A1060" t="s">
        <v>352</v>
      </c>
      <c r="B1060" s="4">
        <f t="shared" ca="1" si="34"/>
        <v>45238</v>
      </c>
      <c r="C1060" s="5">
        <v>76850</v>
      </c>
    </row>
    <row r="1061" spans="1:3" x14ac:dyDescent="0.2">
      <c r="A1061" t="s">
        <v>356</v>
      </c>
      <c r="B1061" s="4">
        <f t="shared" ca="1" si="34"/>
        <v>45238</v>
      </c>
      <c r="C1061" s="5">
        <v>18875</v>
      </c>
    </row>
    <row r="1062" spans="1:3" x14ac:dyDescent="0.2">
      <c r="A1062" t="s">
        <v>362</v>
      </c>
      <c r="B1062" s="4">
        <f t="shared" ca="1" si="34"/>
        <v>45238</v>
      </c>
      <c r="C1062" s="5">
        <v>62195</v>
      </c>
    </row>
    <row r="1063" spans="1:3" x14ac:dyDescent="0.2">
      <c r="A1063" t="s">
        <v>368</v>
      </c>
      <c r="B1063" s="4">
        <f t="shared" ca="1" si="34"/>
        <v>45238</v>
      </c>
      <c r="C1063" s="5">
        <v>51030</v>
      </c>
    </row>
    <row r="1064" spans="1:3" x14ac:dyDescent="0.2">
      <c r="A1064" t="s">
        <v>372</v>
      </c>
      <c r="B1064" s="4">
        <f t="shared" ca="1" si="34"/>
        <v>45238</v>
      </c>
      <c r="C1064" s="5">
        <v>34105</v>
      </c>
    </row>
    <row r="1065" spans="1:3" x14ac:dyDescent="0.2">
      <c r="A1065" t="s">
        <v>375</v>
      </c>
      <c r="B1065" s="4">
        <f t="shared" ca="1" si="34"/>
        <v>45238</v>
      </c>
      <c r="C1065" s="5">
        <v>36795</v>
      </c>
    </row>
    <row r="1066" spans="1:3" x14ac:dyDescent="0.2">
      <c r="A1066" t="s">
        <v>413</v>
      </c>
      <c r="B1066" s="4">
        <f t="shared" ca="1" si="34"/>
        <v>45238</v>
      </c>
      <c r="C1066" s="5">
        <v>69460</v>
      </c>
    </row>
    <row r="1067" spans="1:3" x14ac:dyDescent="0.2">
      <c r="A1067" t="s">
        <v>415</v>
      </c>
      <c r="B1067" s="4">
        <f t="shared" ca="1" si="34"/>
        <v>45238</v>
      </c>
      <c r="C1067" s="5">
        <v>68820</v>
      </c>
    </row>
    <row r="1068" spans="1:3" x14ac:dyDescent="0.2">
      <c r="A1068" t="s">
        <v>428</v>
      </c>
      <c r="B1068" s="4">
        <f t="shared" ca="1" si="34"/>
        <v>45238</v>
      </c>
      <c r="C1068" s="5">
        <v>30675</v>
      </c>
    </row>
    <row r="1069" spans="1:3" x14ac:dyDescent="0.2">
      <c r="A1069" t="s">
        <v>436</v>
      </c>
      <c r="B1069" s="4">
        <f t="shared" ca="1" si="34"/>
        <v>45238</v>
      </c>
      <c r="C1069" s="5">
        <v>36085</v>
      </c>
    </row>
    <row r="1070" spans="1:3" x14ac:dyDescent="0.2">
      <c r="A1070" t="s">
        <v>441</v>
      </c>
      <c r="B1070" s="4">
        <f t="shared" ca="1" si="34"/>
        <v>45238</v>
      </c>
      <c r="C1070" s="5">
        <v>24760</v>
      </c>
    </row>
    <row r="1071" spans="1:3" x14ac:dyDescent="0.2">
      <c r="A1071" t="s">
        <v>445</v>
      </c>
      <c r="B1071" s="4">
        <f t="shared" ca="1" si="34"/>
        <v>45238</v>
      </c>
      <c r="C1071" s="5">
        <v>16575</v>
      </c>
    </row>
    <row r="1072" spans="1:3" x14ac:dyDescent="0.2">
      <c r="A1072" t="s">
        <v>118</v>
      </c>
      <c r="B1072" s="4">
        <f t="shared" ref="B1072:B1100" ca="1" si="35">TODAY()-165</f>
        <v>45239</v>
      </c>
      <c r="C1072" s="5">
        <v>45355</v>
      </c>
    </row>
    <row r="1073" spans="1:3" x14ac:dyDescent="0.2">
      <c r="A1073" t="s">
        <v>132</v>
      </c>
      <c r="B1073" s="4">
        <f t="shared" ca="1" si="35"/>
        <v>45239</v>
      </c>
      <c r="C1073" s="5">
        <v>43655</v>
      </c>
    </row>
    <row r="1074" spans="1:3" x14ac:dyDescent="0.2">
      <c r="A1074" t="s">
        <v>133</v>
      </c>
      <c r="B1074" s="4">
        <f t="shared" ca="1" si="35"/>
        <v>45239</v>
      </c>
      <c r="C1074" s="5">
        <v>15675</v>
      </c>
    </row>
    <row r="1075" spans="1:3" x14ac:dyDescent="0.2">
      <c r="A1075" t="s">
        <v>143</v>
      </c>
      <c r="B1075" s="4">
        <f t="shared" ca="1" si="35"/>
        <v>45239</v>
      </c>
      <c r="C1075" s="5">
        <v>71185</v>
      </c>
    </row>
    <row r="1076" spans="1:3" x14ac:dyDescent="0.2">
      <c r="A1076" t="s">
        <v>148</v>
      </c>
      <c r="B1076" s="4">
        <f t="shared" ca="1" si="35"/>
        <v>45239</v>
      </c>
      <c r="C1076" s="5">
        <v>15245</v>
      </c>
    </row>
    <row r="1077" spans="1:3" x14ac:dyDescent="0.2">
      <c r="A1077" t="s">
        <v>157</v>
      </c>
      <c r="B1077" s="4">
        <f t="shared" ca="1" si="35"/>
        <v>45239</v>
      </c>
      <c r="C1077" s="5">
        <v>58710</v>
      </c>
    </row>
    <row r="1078" spans="1:3" x14ac:dyDescent="0.2">
      <c r="A1078" t="s">
        <v>158</v>
      </c>
      <c r="B1078" s="4">
        <f t="shared" ca="1" si="35"/>
        <v>45239</v>
      </c>
      <c r="C1078" s="5">
        <v>81065</v>
      </c>
    </row>
    <row r="1079" spans="1:3" x14ac:dyDescent="0.2">
      <c r="A1079" t="s">
        <v>162</v>
      </c>
      <c r="B1079" s="4">
        <f t="shared" ca="1" si="35"/>
        <v>45239</v>
      </c>
      <c r="C1079" s="5">
        <v>21605</v>
      </c>
    </row>
    <row r="1080" spans="1:3" x14ac:dyDescent="0.2">
      <c r="A1080" t="s">
        <v>163</v>
      </c>
      <c r="B1080" s="4">
        <f t="shared" ca="1" si="35"/>
        <v>45239</v>
      </c>
      <c r="C1080" s="5">
        <v>67050</v>
      </c>
    </row>
    <row r="1081" spans="1:3" x14ac:dyDescent="0.2">
      <c r="A1081" t="s">
        <v>165</v>
      </c>
      <c r="B1081" s="4">
        <f t="shared" ca="1" si="35"/>
        <v>45239</v>
      </c>
      <c r="C1081" s="5">
        <v>18270</v>
      </c>
    </row>
    <row r="1082" spans="1:3" x14ac:dyDescent="0.2">
      <c r="A1082" t="s">
        <v>181</v>
      </c>
      <c r="B1082" s="4">
        <f t="shared" ca="1" si="35"/>
        <v>45239</v>
      </c>
      <c r="C1082" s="5">
        <v>6470</v>
      </c>
    </row>
    <row r="1083" spans="1:3" x14ac:dyDescent="0.2">
      <c r="A1083" t="s">
        <v>183</v>
      </c>
      <c r="B1083" s="4">
        <f t="shared" ca="1" si="35"/>
        <v>45239</v>
      </c>
      <c r="C1083" s="5">
        <v>83025</v>
      </c>
    </row>
    <row r="1084" spans="1:3" x14ac:dyDescent="0.2">
      <c r="A1084" t="s">
        <v>205</v>
      </c>
      <c r="B1084" s="4">
        <f t="shared" ca="1" si="35"/>
        <v>45239</v>
      </c>
      <c r="C1084" s="5">
        <v>47065</v>
      </c>
    </row>
    <row r="1085" spans="1:3" x14ac:dyDescent="0.2">
      <c r="A1085" t="s">
        <v>208</v>
      </c>
      <c r="B1085" s="4">
        <f t="shared" ca="1" si="35"/>
        <v>45239</v>
      </c>
      <c r="C1085" s="5">
        <v>19365</v>
      </c>
    </row>
    <row r="1086" spans="1:3" x14ac:dyDescent="0.2">
      <c r="A1086" t="s">
        <v>261</v>
      </c>
      <c r="B1086" s="4">
        <f t="shared" ca="1" si="35"/>
        <v>45239</v>
      </c>
      <c r="C1086" s="5">
        <v>43940</v>
      </c>
    </row>
    <row r="1087" spans="1:3" x14ac:dyDescent="0.2">
      <c r="A1087" t="s">
        <v>288</v>
      </c>
      <c r="B1087" s="4">
        <f t="shared" ca="1" si="35"/>
        <v>45239</v>
      </c>
      <c r="C1087" s="5">
        <v>53435</v>
      </c>
    </row>
    <row r="1088" spans="1:3" x14ac:dyDescent="0.2">
      <c r="A1088" t="s">
        <v>301</v>
      </c>
      <c r="B1088" s="4">
        <f t="shared" ca="1" si="35"/>
        <v>45239</v>
      </c>
      <c r="C1088" s="5">
        <v>44575</v>
      </c>
    </row>
    <row r="1089" spans="1:3" x14ac:dyDescent="0.2">
      <c r="A1089" t="s">
        <v>302</v>
      </c>
      <c r="B1089" s="4">
        <f t="shared" ca="1" si="35"/>
        <v>45239</v>
      </c>
      <c r="C1089" s="5">
        <v>51765</v>
      </c>
    </row>
    <row r="1090" spans="1:3" x14ac:dyDescent="0.2">
      <c r="A1090" t="s">
        <v>306</v>
      </c>
      <c r="B1090" s="4">
        <f t="shared" ca="1" si="35"/>
        <v>45239</v>
      </c>
      <c r="C1090" s="5">
        <v>80995</v>
      </c>
    </row>
    <row r="1091" spans="1:3" x14ac:dyDescent="0.2">
      <c r="A1091" t="s">
        <v>328</v>
      </c>
      <c r="B1091" s="4">
        <f t="shared" ca="1" si="35"/>
        <v>45239</v>
      </c>
      <c r="C1091" s="5">
        <v>65235</v>
      </c>
    </row>
    <row r="1092" spans="1:3" x14ac:dyDescent="0.2">
      <c r="A1092" t="s">
        <v>352</v>
      </c>
      <c r="B1092" s="4">
        <f t="shared" ca="1" si="35"/>
        <v>45239</v>
      </c>
      <c r="C1092" s="5">
        <v>40080</v>
      </c>
    </row>
    <row r="1093" spans="1:3" x14ac:dyDescent="0.2">
      <c r="A1093" t="s">
        <v>368</v>
      </c>
      <c r="B1093" s="4">
        <f t="shared" ca="1" si="35"/>
        <v>45239</v>
      </c>
      <c r="C1093" s="5">
        <v>80645</v>
      </c>
    </row>
    <row r="1094" spans="1:3" x14ac:dyDescent="0.2">
      <c r="A1094" t="s">
        <v>372</v>
      </c>
      <c r="B1094" s="4">
        <f t="shared" ca="1" si="35"/>
        <v>45239</v>
      </c>
      <c r="C1094" s="5">
        <v>13255</v>
      </c>
    </row>
    <row r="1095" spans="1:3" x14ac:dyDescent="0.2">
      <c r="A1095" t="s">
        <v>393</v>
      </c>
      <c r="B1095" s="4">
        <f t="shared" ca="1" si="35"/>
        <v>45239</v>
      </c>
      <c r="C1095" s="5">
        <v>33005</v>
      </c>
    </row>
    <row r="1096" spans="1:3" x14ac:dyDescent="0.2">
      <c r="A1096" t="s">
        <v>400</v>
      </c>
      <c r="B1096" s="4">
        <f t="shared" ca="1" si="35"/>
        <v>45239</v>
      </c>
      <c r="C1096" s="5">
        <v>35790</v>
      </c>
    </row>
    <row r="1097" spans="1:3" x14ac:dyDescent="0.2">
      <c r="A1097" t="s">
        <v>427</v>
      </c>
      <c r="B1097" s="4">
        <f t="shared" ca="1" si="35"/>
        <v>45239</v>
      </c>
      <c r="C1097" s="5">
        <v>31115</v>
      </c>
    </row>
    <row r="1098" spans="1:3" x14ac:dyDescent="0.2">
      <c r="A1098" t="s">
        <v>430</v>
      </c>
      <c r="B1098" s="4">
        <f t="shared" ca="1" si="35"/>
        <v>45239</v>
      </c>
      <c r="C1098" s="5">
        <v>36815</v>
      </c>
    </row>
    <row r="1099" spans="1:3" x14ac:dyDescent="0.2">
      <c r="A1099" t="s">
        <v>431</v>
      </c>
      <c r="B1099" s="4">
        <f t="shared" ca="1" si="35"/>
        <v>45239</v>
      </c>
      <c r="C1099" s="5">
        <v>78400</v>
      </c>
    </row>
    <row r="1100" spans="1:3" x14ac:dyDescent="0.2">
      <c r="A1100" t="s">
        <v>436</v>
      </c>
      <c r="B1100" s="4">
        <f t="shared" ca="1" si="35"/>
        <v>45239</v>
      </c>
      <c r="C1100" s="5">
        <v>17275</v>
      </c>
    </row>
    <row r="1101" spans="1:3" x14ac:dyDescent="0.2">
      <c r="A1101" t="s">
        <v>51</v>
      </c>
      <c r="B1101" s="4">
        <f t="shared" ref="B1101:B1131" ca="1" si="36">TODAY()-164</f>
        <v>45240</v>
      </c>
      <c r="C1101" s="5">
        <v>39800</v>
      </c>
    </row>
    <row r="1102" spans="1:3" x14ac:dyDescent="0.2">
      <c r="A1102" t="s">
        <v>70</v>
      </c>
      <c r="B1102" s="4">
        <f t="shared" ca="1" si="36"/>
        <v>45240</v>
      </c>
      <c r="C1102" s="5">
        <v>84110</v>
      </c>
    </row>
    <row r="1103" spans="1:3" x14ac:dyDescent="0.2">
      <c r="A1103" t="s">
        <v>72</v>
      </c>
      <c r="B1103" s="4">
        <f t="shared" ca="1" si="36"/>
        <v>45240</v>
      </c>
      <c r="C1103" s="5">
        <v>31095</v>
      </c>
    </row>
    <row r="1104" spans="1:3" x14ac:dyDescent="0.2">
      <c r="A1104" t="s">
        <v>80</v>
      </c>
      <c r="B1104" s="4">
        <f t="shared" ca="1" si="36"/>
        <v>45240</v>
      </c>
      <c r="C1104" s="5">
        <v>17970</v>
      </c>
    </row>
    <row r="1105" spans="1:3" x14ac:dyDescent="0.2">
      <c r="A1105" t="s">
        <v>96</v>
      </c>
      <c r="B1105" s="4">
        <f t="shared" ca="1" si="36"/>
        <v>45240</v>
      </c>
      <c r="C1105" s="5">
        <v>7700</v>
      </c>
    </row>
    <row r="1106" spans="1:3" x14ac:dyDescent="0.2">
      <c r="A1106" t="s">
        <v>97</v>
      </c>
      <c r="B1106" s="4">
        <f t="shared" ca="1" si="36"/>
        <v>45240</v>
      </c>
      <c r="C1106" s="5">
        <v>54515</v>
      </c>
    </row>
    <row r="1107" spans="1:3" x14ac:dyDescent="0.2">
      <c r="A1107" t="s">
        <v>130</v>
      </c>
      <c r="B1107" s="4">
        <f t="shared" ca="1" si="36"/>
        <v>45240</v>
      </c>
      <c r="C1107" s="5">
        <v>7510</v>
      </c>
    </row>
    <row r="1108" spans="1:3" x14ac:dyDescent="0.2">
      <c r="A1108" t="s">
        <v>148</v>
      </c>
      <c r="B1108" s="4">
        <f t="shared" ca="1" si="36"/>
        <v>45240</v>
      </c>
      <c r="C1108" s="5">
        <v>22065</v>
      </c>
    </row>
    <row r="1109" spans="1:3" x14ac:dyDescent="0.2">
      <c r="A1109" t="s">
        <v>152</v>
      </c>
      <c r="B1109" s="4">
        <f t="shared" ca="1" si="36"/>
        <v>45240</v>
      </c>
      <c r="C1109" s="5">
        <v>72485</v>
      </c>
    </row>
    <row r="1110" spans="1:3" x14ac:dyDescent="0.2">
      <c r="A1110" t="s">
        <v>162</v>
      </c>
      <c r="B1110" s="4">
        <f t="shared" ca="1" si="36"/>
        <v>45240</v>
      </c>
      <c r="C1110" s="5">
        <v>65390</v>
      </c>
    </row>
    <row r="1111" spans="1:3" x14ac:dyDescent="0.2">
      <c r="A1111" t="s">
        <v>175</v>
      </c>
      <c r="B1111" s="4">
        <f t="shared" ca="1" si="36"/>
        <v>45240</v>
      </c>
      <c r="C1111" s="5">
        <v>19260</v>
      </c>
    </row>
    <row r="1112" spans="1:3" x14ac:dyDescent="0.2">
      <c r="A1112" t="s">
        <v>176</v>
      </c>
      <c r="B1112" s="4">
        <f t="shared" ca="1" si="36"/>
        <v>45240</v>
      </c>
      <c r="C1112" s="5">
        <v>74995</v>
      </c>
    </row>
    <row r="1113" spans="1:3" x14ac:dyDescent="0.2">
      <c r="A1113" t="s">
        <v>181</v>
      </c>
      <c r="B1113" s="4">
        <f t="shared" ca="1" si="36"/>
        <v>45240</v>
      </c>
      <c r="C1113" s="5">
        <v>74325</v>
      </c>
    </row>
    <row r="1114" spans="1:3" x14ac:dyDescent="0.2">
      <c r="A1114" t="s">
        <v>187</v>
      </c>
      <c r="B1114" s="4">
        <f t="shared" ca="1" si="36"/>
        <v>45240</v>
      </c>
      <c r="C1114" s="5">
        <v>13235</v>
      </c>
    </row>
    <row r="1115" spans="1:3" x14ac:dyDescent="0.2">
      <c r="A1115" t="s">
        <v>248</v>
      </c>
      <c r="B1115" s="4">
        <f t="shared" ca="1" si="36"/>
        <v>45240</v>
      </c>
      <c r="C1115" s="5">
        <v>73490</v>
      </c>
    </row>
    <row r="1116" spans="1:3" x14ac:dyDescent="0.2">
      <c r="A1116" t="s">
        <v>276</v>
      </c>
      <c r="B1116" s="4">
        <f t="shared" ca="1" si="36"/>
        <v>45240</v>
      </c>
      <c r="C1116" s="5">
        <v>69580</v>
      </c>
    </row>
    <row r="1117" spans="1:3" x14ac:dyDescent="0.2">
      <c r="A1117" t="s">
        <v>300</v>
      </c>
      <c r="B1117" s="4">
        <f t="shared" ca="1" si="36"/>
        <v>45240</v>
      </c>
      <c r="C1117" s="5">
        <v>25805</v>
      </c>
    </row>
    <row r="1118" spans="1:3" x14ac:dyDescent="0.2">
      <c r="A1118" t="s">
        <v>301</v>
      </c>
      <c r="B1118" s="4">
        <f t="shared" ca="1" si="36"/>
        <v>45240</v>
      </c>
      <c r="C1118" s="5">
        <v>74635</v>
      </c>
    </row>
    <row r="1119" spans="1:3" x14ac:dyDescent="0.2">
      <c r="A1119" t="s">
        <v>306</v>
      </c>
      <c r="B1119" s="4">
        <f t="shared" ca="1" si="36"/>
        <v>45240</v>
      </c>
      <c r="C1119" s="5">
        <v>5530</v>
      </c>
    </row>
    <row r="1120" spans="1:3" x14ac:dyDescent="0.2">
      <c r="A1120" t="s">
        <v>320</v>
      </c>
      <c r="B1120" s="4">
        <f t="shared" ca="1" si="36"/>
        <v>45240</v>
      </c>
      <c r="C1120" s="5">
        <v>23045</v>
      </c>
    </row>
    <row r="1121" spans="1:3" x14ac:dyDescent="0.2">
      <c r="A1121" t="s">
        <v>340</v>
      </c>
      <c r="B1121" s="4">
        <f t="shared" ca="1" si="36"/>
        <v>45240</v>
      </c>
      <c r="C1121" s="5">
        <v>16640</v>
      </c>
    </row>
    <row r="1122" spans="1:3" x14ac:dyDescent="0.2">
      <c r="A1122" t="s">
        <v>360</v>
      </c>
      <c r="B1122" s="4">
        <f t="shared" ca="1" si="36"/>
        <v>45240</v>
      </c>
      <c r="C1122" s="5">
        <v>56330</v>
      </c>
    </row>
    <row r="1123" spans="1:3" x14ac:dyDescent="0.2">
      <c r="A1123" t="s">
        <v>363</v>
      </c>
      <c r="B1123" s="4">
        <f t="shared" ca="1" si="36"/>
        <v>45240</v>
      </c>
      <c r="C1123" s="5">
        <v>55050</v>
      </c>
    </row>
    <row r="1124" spans="1:3" x14ac:dyDescent="0.2">
      <c r="A1124" t="s">
        <v>371</v>
      </c>
      <c r="B1124" s="4">
        <f t="shared" ca="1" si="36"/>
        <v>45240</v>
      </c>
      <c r="C1124" s="5">
        <v>50570</v>
      </c>
    </row>
    <row r="1125" spans="1:3" x14ac:dyDescent="0.2">
      <c r="A1125" t="s">
        <v>372</v>
      </c>
      <c r="B1125" s="4">
        <f t="shared" ca="1" si="36"/>
        <v>45240</v>
      </c>
      <c r="C1125" s="5">
        <v>34445</v>
      </c>
    </row>
    <row r="1126" spans="1:3" x14ac:dyDescent="0.2">
      <c r="A1126" t="s">
        <v>393</v>
      </c>
      <c r="B1126" s="4">
        <f t="shared" ca="1" si="36"/>
        <v>45240</v>
      </c>
      <c r="C1126" s="5">
        <v>18945</v>
      </c>
    </row>
    <row r="1127" spans="1:3" x14ac:dyDescent="0.2">
      <c r="A1127" t="s">
        <v>415</v>
      </c>
      <c r="B1127" s="4">
        <f t="shared" ca="1" si="36"/>
        <v>45240</v>
      </c>
      <c r="C1127" s="5">
        <v>56495</v>
      </c>
    </row>
    <row r="1128" spans="1:3" x14ac:dyDescent="0.2">
      <c r="A1128" t="s">
        <v>423</v>
      </c>
      <c r="B1128" s="4">
        <f t="shared" ca="1" si="36"/>
        <v>45240</v>
      </c>
      <c r="C1128" s="5">
        <v>76030</v>
      </c>
    </row>
    <row r="1129" spans="1:3" x14ac:dyDescent="0.2">
      <c r="A1129" t="s">
        <v>430</v>
      </c>
      <c r="B1129" s="4">
        <f t="shared" ca="1" si="36"/>
        <v>45240</v>
      </c>
      <c r="C1129" s="5">
        <v>72150</v>
      </c>
    </row>
    <row r="1130" spans="1:3" x14ac:dyDescent="0.2">
      <c r="A1130" t="s">
        <v>431</v>
      </c>
      <c r="B1130" s="4">
        <f t="shared" ca="1" si="36"/>
        <v>45240</v>
      </c>
      <c r="C1130" s="5">
        <v>47530</v>
      </c>
    </row>
    <row r="1131" spans="1:3" x14ac:dyDescent="0.2">
      <c r="A1131" t="s">
        <v>445</v>
      </c>
      <c r="B1131" s="4">
        <f t="shared" ca="1" si="36"/>
        <v>45240</v>
      </c>
      <c r="C1131" s="5">
        <v>14880</v>
      </c>
    </row>
    <row r="1132" spans="1:3" x14ac:dyDescent="0.2">
      <c r="A1132" t="s">
        <v>51</v>
      </c>
      <c r="B1132" s="4">
        <f t="shared" ref="B1132:B1162" ca="1" si="37">TODAY()-163</f>
        <v>45241</v>
      </c>
      <c r="C1132" s="5">
        <v>58435</v>
      </c>
    </row>
    <row r="1133" spans="1:3" x14ac:dyDescent="0.2">
      <c r="A1133" t="s">
        <v>64</v>
      </c>
      <c r="B1133" s="4">
        <f t="shared" ca="1" si="37"/>
        <v>45241</v>
      </c>
      <c r="C1133" s="5">
        <v>82385</v>
      </c>
    </row>
    <row r="1134" spans="1:3" x14ac:dyDescent="0.2">
      <c r="A1134" t="s">
        <v>66</v>
      </c>
      <c r="B1134" s="4">
        <f t="shared" ca="1" si="37"/>
        <v>45241</v>
      </c>
      <c r="C1134" s="5">
        <v>40065</v>
      </c>
    </row>
    <row r="1135" spans="1:3" x14ac:dyDescent="0.2">
      <c r="A1135" t="s">
        <v>78</v>
      </c>
      <c r="B1135" s="4">
        <f t="shared" ca="1" si="37"/>
        <v>45241</v>
      </c>
      <c r="C1135" s="5">
        <v>59200</v>
      </c>
    </row>
    <row r="1136" spans="1:3" x14ac:dyDescent="0.2">
      <c r="A1136" t="s">
        <v>108</v>
      </c>
      <c r="B1136" s="4">
        <f t="shared" ca="1" si="37"/>
        <v>45241</v>
      </c>
      <c r="C1136" s="5">
        <v>34645</v>
      </c>
    </row>
    <row r="1137" spans="1:3" x14ac:dyDescent="0.2">
      <c r="A1137" t="s">
        <v>125</v>
      </c>
      <c r="B1137" s="4">
        <f t="shared" ca="1" si="37"/>
        <v>45241</v>
      </c>
      <c r="C1137" s="5">
        <v>74630</v>
      </c>
    </row>
    <row r="1138" spans="1:3" x14ac:dyDescent="0.2">
      <c r="A1138" t="s">
        <v>127</v>
      </c>
      <c r="B1138" s="4">
        <f t="shared" ca="1" si="37"/>
        <v>45241</v>
      </c>
      <c r="C1138" s="5">
        <v>48950</v>
      </c>
    </row>
    <row r="1139" spans="1:3" x14ac:dyDescent="0.2">
      <c r="A1139" t="s">
        <v>148</v>
      </c>
      <c r="B1139" s="4">
        <f t="shared" ca="1" si="37"/>
        <v>45241</v>
      </c>
      <c r="C1139" s="5">
        <v>65215</v>
      </c>
    </row>
    <row r="1140" spans="1:3" x14ac:dyDescent="0.2">
      <c r="A1140" t="s">
        <v>152</v>
      </c>
      <c r="B1140" s="4">
        <f t="shared" ca="1" si="37"/>
        <v>45241</v>
      </c>
      <c r="C1140" s="5">
        <v>27630</v>
      </c>
    </row>
    <row r="1141" spans="1:3" x14ac:dyDescent="0.2">
      <c r="A1141" t="s">
        <v>158</v>
      </c>
      <c r="B1141" s="4">
        <f t="shared" ca="1" si="37"/>
        <v>45241</v>
      </c>
      <c r="C1141" s="5">
        <v>84760</v>
      </c>
    </row>
    <row r="1142" spans="1:3" x14ac:dyDescent="0.2">
      <c r="A1142" t="s">
        <v>161</v>
      </c>
      <c r="B1142" s="4">
        <f t="shared" ca="1" si="37"/>
        <v>45241</v>
      </c>
      <c r="C1142" s="5">
        <v>16460</v>
      </c>
    </row>
    <row r="1143" spans="1:3" x14ac:dyDescent="0.2">
      <c r="A1143" t="s">
        <v>162</v>
      </c>
      <c r="B1143" s="4">
        <f t="shared" ca="1" si="37"/>
        <v>45241</v>
      </c>
      <c r="C1143" s="5">
        <v>30300</v>
      </c>
    </row>
    <row r="1144" spans="1:3" x14ac:dyDescent="0.2">
      <c r="A1144" t="s">
        <v>165</v>
      </c>
      <c r="B1144" s="4">
        <f t="shared" ca="1" si="37"/>
        <v>45241</v>
      </c>
      <c r="C1144" s="5">
        <v>37380</v>
      </c>
    </row>
    <row r="1145" spans="1:3" x14ac:dyDescent="0.2">
      <c r="A1145" t="s">
        <v>175</v>
      </c>
      <c r="B1145" s="4">
        <f t="shared" ca="1" si="37"/>
        <v>45241</v>
      </c>
      <c r="C1145" s="5">
        <v>27920</v>
      </c>
    </row>
    <row r="1146" spans="1:3" x14ac:dyDescent="0.2">
      <c r="A1146" t="s">
        <v>181</v>
      </c>
      <c r="B1146" s="4">
        <f t="shared" ca="1" si="37"/>
        <v>45241</v>
      </c>
      <c r="C1146" s="5">
        <v>61915</v>
      </c>
    </row>
    <row r="1147" spans="1:3" x14ac:dyDescent="0.2">
      <c r="A1147" t="s">
        <v>204</v>
      </c>
      <c r="B1147" s="4">
        <f t="shared" ca="1" si="37"/>
        <v>45241</v>
      </c>
      <c r="C1147" s="5">
        <v>61040</v>
      </c>
    </row>
    <row r="1148" spans="1:3" x14ac:dyDescent="0.2">
      <c r="A1148" t="s">
        <v>242</v>
      </c>
      <c r="B1148" s="4">
        <f t="shared" ca="1" si="37"/>
        <v>45241</v>
      </c>
      <c r="C1148" s="5">
        <v>60320</v>
      </c>
    </row>
    <row r="1149" spans="1:3" x14ac:dyDescent="0.2">
      <c r="A1149" t="s">
        <v>243</v>
      </c>
      <c r="B1149" s="4">
        <f t="shared" ca="1" si="37"/>
        <v>45241</v>
      </c>
      <c r="C1149" s="5">
        <v>81330</v>
      </c>
    </row>
    <row r="1150" spans="1:3" x14ac:dyDescent="0.2">
      <c r="A1150" t="s">
        <v>271</v>
      </c>
      <c r="B1150" s="4">
        <f t="shared" ca="1" si="37"/>
        <v>45241</v>
      </c>
      <c r="C1150" s="5">
        <v>69095</v>
      </c>
    </row>
    <row r="1151" spans="1:3" x14ac:dyDescent="0.2">
      <c r="A1151" t="s">
        <v>300</v>
      </c>
      <c r="B1151" s="4">
        <f t="shared" ca="1" si="37"/>
        <v>45241</v>
      </c>
      <c r="C1151" s="5">
        <v>25405</v>
      </c>
    </row>
    <row r="1152" spans="1:3" x14ac:dyDescent="0.2">
      <c r="A1152" t="s">
        <v>301</v>
      </c>
      <c r="B1152" s="4">
        <f t="shared" ca="1" si="37"/>
        <v>45241</v>
      </c>
      <c r="C1152" s="5">
        <v>84730</v>
      </c>
    </row>
    <row r="1153" spans="1:3" x14ac:dyDescent="0.2">
      <c r="A1153" t="s">
        <v>302</v>
      </c>
      <c r="B1153" s="4">
        <f t="shared" ca="1" si="37"/>
        <v>45241</v>
      </c>
      <c r="C1153" s="5">
        <v>33700</v>
      </c>
    </row>
    <row r="1154" spans="1:3" x14ac:dyDescent="0.2">
      <c r="A1154" t="s">
        <v>314</v>
      </c>
      <c r="B1154" s="4">
        <f t="shared" ca="1" si="37"/>
        <v>45241</v>
      </c>
      <c r="C1154" s="5">
        <v>8950</v>
      </c>
    </row>
    <row r="1155" spans="1:3" x14ac:dyDescent="0.2">
      <c r="A1155" t="s">
        <v>347</v>
      </c>
      <c r="B1155" s="4">
        <f t="shared" ca="1" si="37"/>
        <v>45241</v>
      </c>
      <c r="C1155" s="5">
        <v>5195</v>
      </c>
    </row>
    <row r="1156" spans="1:3" x14ac:dyDescent="0.2">
      <c r="A1156" t="s">
        <v>356</v>
      </c>
      <c r="B1156" s="4">
        <f t="shared" ca="1" si="37"/>
        <v>45241</v>
      </c>
      <c r="C1156" s="5">
        <v>50580</v>
      </c>
    </row>
    <row r="1157" spans="1:3" x14ac:dyDescent="0.2">
      <c r="A1157" t="s">
        <v>362</v>
      </c>
      <c r="B1157" s="4">
        <f t="shared" ca="1" si="37"/>
        <v>45241</v>
      </c>
      <c r="C1157" s="5">
        <v>50410</v>
      </c>
    </row>
    <row r="1158" spans="1:3" x14ac:dyDescent="0.2">
      <c r="A1158" t="s">
        <v>372</v>
      </c>
      <c r="B1158" s="4">
        <f t="shared" ca="1" si="37"/>
        <v>45241</v>
      </c>
      <c r="C1158" s="5">
        <v>29005</v>
      </c>
    </row>
    <row r="1159" spans="1:3" x14ac:dyDescent="0.2">
      <c r="A1159" t="s">
        <v>388</v>
      </c>
      <c r="B1159" s="4">
        <f t="shared" ca="1" si="37"/>
        <v>45241</v>
      </c>
      <c r="C1159" s="5">
        <v>81495</v>
      </c>
    </row>
    <row r="1160" spans="1:3" x14ac:dyDescent="0.2">
      <c r="A1160" t="s">
        <v>430</v>
      </c>
      <c r="B1160" s="4">
        <f t="shared" ca="1" si="37"/>
        <v>45241</v>
      </c>
      <c r="C1160" s="5">
        <v>80205</v>
      </c>
    </row>
    <row r="1161" spans="1:3" x14ac:dyDescent="0.2">
      <c r="A1161" t="s">
        <v>437</v>
      </c>
      <c r="B1161" s="4">
        <f t="shared" ca="1" si="37"/>
        <v>45241</v>
      </c>
      <c r="C1161" s="5">
        <v>51315</v>
      </c>
    </row>
    <row r="1162" spans="1:3" x14ac:dyDescent="0.2">
      <c r="A1162" t="s">
        <v>441</v>
      </c>
      <c r="B1162" s="4">
        <f t="shared" ca="1" si="37"/>
        <v>45241</v>
      </c>
      <c r="C1162" s="5">
        <v>54700</v>
      </c>
    </row>
    <row r="1163" spans="1:3" x14ac:dyDescent="0.2">
      <c r="A1163" t="s">
        <v>64</v>
      </c>
      <c r="B1163" s="4">
        <f t="shared" ref="B1163:B1192" ca="1" si="38">TODAY()-162</f>
        <v>45242</v>
      </c>
      <c r="C1163" s="5">
        <v>31095</v>
      </c>
    </row>
    <row r="1164" spans="1:3" x14ac:dyDescent="0.2">
      <c r="A1164" t="s">
        <v>72</v>
      </c>
      <c r="B1164" s="4">
        <f t="shared" ca="1" si="38"/>
        <v>45242</v>
      </c>
      <c r="C1164" s="5">
        <v>14190</v>
      </c>
    </row>
    <row r="1165" spans="1:3" x14ac:dyDescent="0.2">
      <c r="A1165" t="s">
        <v>78</v>
      </c>
      <c r="B1165" s="4">
        <f t="shared" ca="1" si="38"/>
        <v>45242</v>
      </c>
      <c r="C1165" s="5">
        <v>62195</v>
      </c>
    </row>
    <row r="1166" spans="1:3" x14ac:dyDescent="0.2">
      <c r="A1166" t="s">
        <v>103</v>
      </c>
      <c r="B1166" s="4">
        <f t="shared" ca="1" si="38"/>
        <v>45242</v>
      </c>
      <c r="C1166" s="5">
        <v>22895</v>
      </c>
    </row>
    <row r="1167" spans="1:3" x14ac:dyDescent="0.2">
      <c r="A1167" t="s">
        <v>108</v>
      </c>
      <c r="B1167" s="4">
        <f t="shared" ca="1" si="38"/>
        <v>45242</v>
      </c>
      <c r="C1167" s="5">
        <v>34675</v>
      </c>
    </row>
    <row r="1168" spans="1:3" x14ac:dyDescent="0.2">
      <c r="A1168" t="s">
        <v>125</v>
      </c>
      <c r="B1168" s="4">
        <f t="shared" ca="1" si="38"/>
        <v>45242</v>
      </c>
      <c r="C1168" s="5">
        <v>81660</v>
      </c>
    </row>
    <row r="1169" spans="1:3" x14ac:dyDescent="0.2">
      <c r="A1169" t="s">
        <v>127</v>
      </c>
      <c r="B1169" s="4">
        <f t="shared" ca="1" si="38"/>
        <v>45242</v>
      </c>
      <c r="C1169" s="5">
        <v>24775</v>
      </c>
    </row>
    <row r="1170" spans="1:3" x14ac:dyDescent="0.2">
      <c r="A1170" t="s">
        <v>141</v>
      </c>
      <c r="B1170" s="4">
        <f t="shared" ca="1" si="38"/>
        <v>45242</v>
      </c>
      <c r="C1170" s="5">
        <v>75920</v>
      </c>
    </row>
    <row r="1171" spans="1:3" x14ac:dyDescent="0.2">
      <c r="A1171" t="s">
        <v>143</v>
      </c>
      <c r="B1171" s="4">
        <f t="shared" ca="1" si="38"/>
        <v>45242</v>
      </c>
      <c r="C1171" s="5">
        <v>5995</v>
      </c>
    </row>
    <row r="1172" spans="1:3" x14ac:dyDescent="0.2">
      <c r="A1172" t="s">
        <v>157</v>
      </c>
      <c r="B1172" s="4">
        <f t="shared" ca="1" si="38"/>
        <v>45242</v>
      </c>
      <c r="C1172" s="5">
        <v>37270</v>
      </c>
    </row>
    <row r="1173" spans="1:3" x14ac:dyDescent="0.2">
      <c r="A1173" t="s">
        <v>158</v>
      </c>
      <c r="B1173" s="4">
        <f t="shared" ca="1" si="38"/>
        <v>45242</v>
      </c>
      <c r="C1173" s="5">
        <v>21700</v>
      </c>
    </row>
    <row r="1174" spans="1:3" x14ac:dyDescent="0.2">
      <c r="A1174" t="s">
        <v>162</v>
      </c>
      <c r="B1174" s="4">
        <f t="shared" ca="1" si="38"/>
        <v>45242</v>
      </c>
      <c r="C1174" s="5">
        <v>44260</v>
      </c>
    </row>
    <row r="1175" spans="1:3" x14ac:dyDescent="0.2">
      <c r="A1175" t="s">
        <v>175</v>
      </c>
      <c r="B1175" s="4">
        <f t="shared" ca="1" si="38"/>
        <v>45242</v>
      </c>
      <c r="C1175" s="5">
        <v>46780</v>
      </c>
    </row>
    <row r="1176" spans="1:3" x14ac:dyDescent="0.2">
      <c r="A1176" t="s">
        <v>176</v>
      </c>
      <c r="B1176" s="4">
        <f t="shared" ca="1" si="38"/>
        <v>45242</v>
      </c>
      <c r="C1176" s="5">
        <v>76650</v>
      </c>
    </row>
    <row r="1177" spans="1:3" x14ac:dyDescent="0.2">
      <c r="A1177" t="s">
        <v>198</v>
      </c>
      <c r="B1177" s="4">
        <f t="shared" ca="1" si="38"/>
        <v>45242</v>
      </c>
      <c r="C1177" s="5">
        <v>71150</v>
      </c>
    </row>
    <row r="1178" spans="1:3" x14ac:dyDescent="0.2">
      <c r="A1178" t="s">
        <v>204</v>
      </c>
      <c r="B1178" s="4">
        <f t="shared" ca="1" si="38"/>
        <v>45242</v>
      </c>
      <c r="C1178" s="5">
        <v>18450</v>
      </c>
    </row>
    <row r="1179" spans="1:3" x14ac:dyDescent="0.2">
      <c r="A1179" t="s">
        <v>242</v>
      </c>
      <c r="B1179" s="4">
        <f t="shared" ca="1" si="38"/>
        <v>45242</v>
      </c>
      <c r="C1179" s="5">
        <v>47295</v>
      </c>
    </row>
    <row r="1180" spans="1:3" x14ac:dyDescent="0.2">
      <c r="A1180" t="s">
        <v>248</v>
      </c>
      <c r="B1180" s="4">
        <f t="shared" ca="1" si="38"/>
        <v>45242</v>
      </c>
      <c r="C1180" s="5">
        <v>38050</v>
      </c>
    </row>
    <row r="1181" spans="1:3" x14ac:dyDescent="0.2">
      <c r="A1181" t="s">
        <v>300</v>
      </c>
      <c r="B1181" s="4">
        <f t="shared" ca="1" si="38"/>
        <v>45242</v>
      </c>
      <c r="C1181" s="5">
        <v>31920</v>
      </c>
    </row>
    <row r="1182" spans="1:3" x14ac:dyDescent="0.2">
      <c r="A1182" t="s">
        <v>301</v>
      </c>
      <c r="B1182" s="4">
        <f t="shared" ca="1" si="38"/>
        <v>45242</v>
      </c>
      <c r="C1182" s="5">
        <v>28920</v>
      </c>
    </row>
    <row r="1183" spans="1:3" x14ac:dyDescent="0.2">
      <c r="A1183" t="s">
        <v>314</v>
      </c>
      <c r="B1183" s="4">
        <f t="shared" ca="1" si="38"/>
        <v>45242</v>
      </c>
      <c r="C1183" s="5">
        <v>46000</v>
      </c>
    </row>
    <row r="1184" spans="1:3" x14ac:dyDescent="0.2">
      <c r="A1184" t="s">
        <v>337</v>
      </c>
      <c r="B1184" s="4">
        <f t="shared" ca="1" si="38"/>
        <v>45242</v>
      </c>
      <c r="C1184" s="5">
        <v>72905</v>
      </c>
    </row>
    <row r="1185" spans="1:3" x14ac:dyDescent="0.2">
      <c r="A1185" t="s">
        <v>357</v>
      </c>
      <c r="B1185" s="4">
        <f t="shared" ca="1" si="38"/>
        <v>45242</v>
      </c>
      <c r="C1185" s="5">
        <v>21715</v>
      </c>
    </row>
    <row r="1186" spans="1:3" x14ac:dyDescent="0.2">
      <c r="A1186" t="s">
        <v>360</v>
      </c>
      <c r="B1186" s="4">
        <f t="shared" ca="1" si="38"/>
        <v>45242</v>
      </c>
      <c r="C1186" s="5">
        <v>45505</v>
      </c>
    </row>
    <row r="1187" spans="1:3" x14ac:dyDescent="0.2">
      <c r="A1187" t="s">
        <v>381</v>
      </c>
      <c r="B1187" s="4">
        <f t="shared" ca="1" si="38"/>
        <v>45242</v>
      </c>
      <c r="C1187" s="5">
        <v>16830</v>
      </c>
    </row>
    <row r="1188" spans="1:3" x14ac:dyDescent="0.2">
      <c r="A1188" t="s">
        <v>389</v>
      </c>
      <c r="B1188" s="4">
        <f t="shared" ca="1" si="38"/>
        <v>45242</v>
      </c>
      <c r="C1188" s="5">
        <v>21970</v>
      </c>
    </row>
    <row r="1189" spans="1:3" x14ac:dyDescent="0.2">
      <c r="A1189" t="s">
        <v>393</v>
      </c>
      <c r="B1189" s="4">
        <f t="shared" ca="1" si="38"/>
        <v>45242</v>
      </c>
      <c r="C1189" s="5">
        <v>78660</v>
      </c>
    </row>
    <row r="1190" spans="1:3" x14ac:dyDescent="0.2">
      <c r="A1190" t="s">
        <v>416</v>
      </c>
      <c r="B1190" s="4">
        <f t="shared" ca="1" si="38"/>
        <v>45242</v>
      </c>
      <c r="C1190" s="5">
        <v>32640</v>
      </c>
    </row>
    <row r="1191" spans="1:3" x14ac:dyDescent="0.2">
      <c r="A1191" t="s">
        <v>428</v>
      </c>
      <c r="B1191" s="4">
        <f t="shared" ca="1" si="38"/>
        <v>45242</v>
      </c>
      <c r="C1191" s="5">
        <v>42120</v>
      </c>
    </row>
    <row r="1192" spans="1:3" x14ac:dyDescent="0.2">
      <c r="A1192" t="s">
        <v>445</v>
      </c>
      <c r="B1192" s="4">
        <f t="shared" ca="1" si="38"/>
        <v>45242</v>
      </c>
      <c r="C1192" s="5">
        <v>54710</v>
      </c>
    </row>
    <row r="1193" spans="1:3" x14ac:dyDescent="0.2">
      <c r="A1193" t="s">
        <v>49</v>
      </c>
      <c r="B1193" s="4">
        <f t="shared" ref="B1193:B1221" ca="1" si="39">TODAY()-161</f>
        <v>45243</v>
      </c>
      <c r="C1193" s="5">
        <v>35480</v>
      </c>
    </row>
    <row r="1194" spans="1:3" x14ac:dyDescent="0.2">
      <c r="A1194" t="s">
        <v>80</v>
      </c>
      <c r="B1194" s="4">
        <f t="shared" ca="1" si="39"/>
        <v>45243</v>
      </c>
      <c r="C1194" s="5">
        <v>10875</v>
      </c>
    </row>
    <row r="1195" spans="1:3" x14ac:dyDescent="0.2">
      <c r="A1195" t="s">
        <v>103</v>
      </c>
      <c r="B1195" s="4">
        <f t="shared" ca="1" si="39"/>
        <v>45243</v>
      </c>
      <c r="C1195" s="5">
        <v>24035</v>
      </c>
    </row>
    <row r="1196" spans="1:3" x14ac:dyDescent="0.2">
      <c r="A1196" t="s">
        <v>110</v>
      </c>
      <c r="B1196" s="4">
        <f t="shared" ca="1" si="39"/>
        <v>45243</v>
      </c>
      <c r="C1196" s="5">
        <v>44555</v>
      </c>
    </row>
    <row r="1197" spans="1:3" x14ac:dyDescent="0.2">
      <c r="A1197" t="s">
        <v>140</v>
      </c>
      <c r="B1197" s="4">
        <f t="shared" ca="1" si="39"/>
        <v>45243</v>
      </c>
      <c r="C1197" s="5">
        <v>8880</v>
      </c>
    </row>
    <row r="1198" spans="1:3" x14ac:dyDescent="0.2">
      <c r="A1198" t="s">
        <v>148</v>
      </c>
      <c r="B1198" s="4">
        <f t="shared" ca="1" si="39"/>
        <v>45243</v>
      </c>
      <c r="C1198" s="5">
        <v>36715</v>
      </c>
    </row>
    <row r="1199" spans="1:3" x14ac:dyDescent="0.2">
      <c r="A1199" t="s">
        <v>152</v>
      </c>
      <c r="B1199" s="4">
        <f t="shared" ca="1" si="39"/>
        <v>45243</v>
      </c>
      <c r="C1199" s="5">
        <v>49540</v>
      </c>
    </row>
    <row r="1200" spans="1:3" x14ac:dyDescent="0.2">
      <c r="A1200" t="s">
        <v>165</v>
      </c>
      <c r="B1200" s="4">
        <f t="shared" ca="1" si="39"/>
        <v>45243</v>
      </c>
      <c r="C1200" s="5">
        <v>78825</v>
      </c>
    </row>
    <row r="1201" spans="1:3" x14ac:dyDescent="0.2">
      <c r="A1201" t="s">
        <v>172</v>
      </c>
      <c r="B1201" s="4">
        <f t="shared" ca="1" si="39"/>
        <v>45243</v>
      </c>
      <c r="C1201" s="5">
        <v>48620</v>
      </c>
    </row>
    <row r="1202" spans="1:3" x14ac:dyDescent="0.2">
      <c r="A1202" t="s">
        <v>175</v>
      </c>
      <c r="B1202" s="4">
        <f t="shared" ca="1" si="39"/>
        <v>45243</v>
      </c>
      <c r="C1202" s="5">
        <v>67130</v>
      </c>
    </row>
    <row r="1203" spans="1:3" x14ac:dyDescent="0.2">
      <c r="A1203" t="s">
        <v>198</v>
      </c>
      <c r="B1203" s="4">
        <f t="shared" ca="1" si="39"/>
        <v>45243</v>
      </c>
      <c r="C1203" s="5">
        <v>50325</v>
      </c>
    </row>
    <row r="1204" spans="1:3" x14ac:dyDescent="0.2">
      <c r="A1204" t="s">
        <v>205</v>
      </c>
      <c r="B1204" s="4">
        <f t="shared" ca="1" si="39"/>
        <v>45243</v>
      </c>
      <c r="C1204" s="5">
        <v>72580</v>
      </c>
    </row>
    <row r="1205" spans="1:3" x14ac:dyDescent="0.2">
      <c r="A1205" t="s">
        <v>271</v>
      </c>
      <c r="B1205" s="4">
        <f t="shared" ca="1" si="39"/>
        <v>45243</v>
      </c>
      <c r="C1205" s="5">
        <v>77090</v>
      </c>
    </row>
    <row r="1206" spans="1:3" x14ac:dyDescent="0.2">
      <c r="A1206" t="s">
        <v>276</v>
      </c>
      <c r="B1206" s="4">
        <f t="shared" ca="1" si="39"/>
        <v>45243</v>
      </c>
      <c r="C1206" s="5">
        <v>25870</v>
      </c>
    </row>
    <row r="1207" spans="1:3" x14ac:dyDescent="0.2">
      <c r="A1207" t="s">
        <v>300</v>
      </c>
      <c r="B1207" s="4">
        <f t="shared" ca="1" si="39"/>
        <v>45243</v>
      </c>
      <c r="C1207" s="5">
        <v>79090</v>
      </c>
    </row>
    <row r="1208" spans="1:3" x14ac:dyDescent="0.2">
      <c r="A1208" t="s">
        <v>301</v>
      </c>
      <c r="B1208" s="4">
        <f t="shared" ca="1" si="39"/>
        <v>45243</v>
      </c>
      <c r="C1208" s="5">
        <v>34615</v>
      </c>
    </row>
    <row r="1209" spans="1:3" x14ac:dyDescent="0.2">
      <c r="A1209" t="s">
        <v>302</v>
      </c>
      <c r="B1209" s="4">
        <f t="shared" ca="1" si="39"/>
        <v>45243</v>
      </c>
      <c r="C1209" s="5">
        <v>80190</v>
      </c>
    </row>
    <row r="1210" spans="1:3" x14ac:dyDescent="0.2">
      <c r="A1210" t="s">
        <v>320</v>
      </c>
      <c r="B1210" s="4">
        <f t="shared" ca="1" si="39"/>
        <v>45243</v>
      </c>
      <c r="C1210" s="5">
        <v>69915</v>
      </c>
    </row>
    <row r="1211" spans="1:3" x14ac:dyDescent="0.2">
      <c r="A1211" t="s">
        <v>360</v>
      </c>
      <c r="B1211" s="4">
        <f t="shared" ca="1" si="39"/>
        <v>45243</v>
      </c>
      <c r="C1211" s="5">
        <v>61445</v>
      </c>
    </row>
    <row r="1212" spans="1:3" x14ac:dyDescent="0.2">
      <c r="A1212" t="s">
        <v>362</v>
      </c>
      <c r="B1212" s="4">
        <f t="shared" ca="1" si="39"/>
        <v>45243</v>
      </c>
      <c r="C1212" s="5">
        <v>67665</v>
      </c>
    </row>
    <row r="1213" spans="1:3" x14ac:dyDescent="0.2">
      <c r="A1213" t="s">
        <v>371</v>
      </c>
      <c r="B1213" s="4">
        <f t="shared" ca="1" si="39"/>
        <v>45243</v>
      </c>
      <c r="C1213" s="5">
        <v>25745</v>
      </c>
    </row>
    <row r="1214" spans="1:3" x14ac:dyDescent="0.2">
      <c r="A1214" t="s">
        <v>381</v>
      </c>
      <c r="B1214" s="4">
        <f t="shared" ca="1" si="39"/>
        <v>45243</v>
      </c>
      <c r="C1214" s="5">
        <v>12030</v>
      </c>
    </row>
    <row r="1215" spans="1:3" x14ac:dyDescent="0.2">
      <c r="A1215" t="s">
        <v>400</v>
      </c>
      <c r="B1215" s="4">
        <f t="shared" ca="1" si="39"/>
        <v>45243</v>
      </c>
      <c r="C1215" s="5">
        <v>51380</v>
      </c>
    </row>
    <row r="1216" spans="1:3" x14ac:dyDescent="0.2">
      <c r="A1216" t="s">
        <v>410</v>
      </c>
      <c r="B1216" s="4">
        <f t="shared" ca="1" si="39"/>
        <v>45243</v>
      </c>
      <c r="C1216" s="5">
        <v>60470</v>
      </c>
    </row>
    <row r="1217" spans="1:3" x14ac:dyDescent="0.2">
      <c r="A1217" t="s">
        <v>413</v>
      </c>
      <c r="B1217" s="4">
        <f t="shared" ca="1" si="39"/>
        <v>45243</v>
      </c>
      <c r="C1217" s="5">
        <v>16040</v>
      </c>
    </row>
    <row r="1218" spans="1:3" x14ac:dyDescent="0.2">
      <c r="A1218" t="s">
        <v>416</v>
      </c>
      <c r="B1218" s="4">
        <f t="shared" ca="1" si="39"/>
        <v>45243</v>
      </c>
      <c r="C1218" s="5">
        <v>6210</v>
      </c>
    </row>
    <row r="1219" spans="1:3" x14ac:dyDescent="0.2">
      <c r="A1219" t="s">
        <v>436</v>
      </c>
      <c r="B1219" s="4">
        <f t="shared" ca="1" si="39"/>
        <v>45243</v>
      </c>
      <c r="C1219" s="5">
        <v>11195</v>
      </c>
    </row>
    <row r="1220" spans="1:3" x14ac:dyDescent="0.2">
      <c r="A1220" t="s">
        <v>437</v>
      </c>
      <c r="B1220" s="4">
        <f t="shared" ca="1" si="39"/>
        <v>45243</v>
      </c>
      <c r="C1220" s="5">
        <v>51800</v>
      </c>
    </row>
    <row r="1221" spans="1:3" x14ac:dyDescent="0.2">
      <c r="A1221" t="s">
        <v>445</v>
      </c>
      <c r="B1221" s="4">
        <f t="shared" ca="1" si="39"/>
        <v>45243</v>
      </c>
      <c r="C1221" s="5">
        <v>45210</v>
      </c>
    </row>
    <row r="1222" spans="1:3" x14ac:dyDescent="0.2">
      <c r="A1222" t="s">
        <v>64</v>
      </c>
      <c r="B1222" s="4">
        <f t="shared" ref="B1222:B1269" ca="1" si="40">TODAY()-160</f>
        <v>45244</v>
      </c>
      <c r="C1222" s="5">
        <v>68260</v>
      </c>
    </row>
    <row r="1223" spans="1:3" x14ac:dyDescent="0.2">
      <c r="A1223" t="s">
        <v>78</v>
      </c>
      <c r="B1223" s="4">
        <f t="shared" ca="1" si="40"/>
        <v>45244</v>
      </c>
      <c r="C1223" s="5">
        <v>58010</v>
      </c>
    </row>
    <row r="1224" spans="1:3" x14ac:dyDescent="0.2">
      <c r="A1224" t="s">
        <v>80</v>
      </c>
      <c r="B1224" s="4">
        <f t="shared" ca="1" si="40"/>
        <v>45244</v>
      </c>
      <c r="C1224" s="5">
        <v>65445</v>
      </c>
    </row>
    <row r="1225" spans="1:3" x14ac:dyDescent="0.2">
      <c r="A1225" t="s">
        <v>93</v>
      </c>
      <c r="B1225" s="4">
        <f t="shared" ca="1" si="40"/>
        <v>45244</v>
      </c>
      <c r="C1225" s="5">
        <v>30940</v>
      </c>
    </row>
    <row r="1226" spans="1:3" x14ac:dyDescent="0.2">
      <c r="A1226" t="s">
        <v>96</v>
      </c>
      <c r="B1226" s="4">
        <f t="shared" ca="1" si="40"/>
        <v>45244</v>
      </c>
      <c r="C1226" s="5">
        <v>62135</v>
      </c>
    </row>
    <row r="1227" spans="1:3" x14ac:dyDescent="0.2">
      <c r="A1227" t="s">
        <v>108</v>
      </c>
      <c r="B1227" s="4">
        <f t="shared" ca="1" si="40"/>
        <v>45244</v>
      </c>
      <c r="C1227" s="5">
        <v>79210</v>
      </c>
    </row>
    <row r="1228" spans="1:3" x14ac:dyDescent="0.2">
      <c r="A1228" t="s">
        <v>118</v>
      </c>
      <c r="B1228" s="4">
        <f t="shared" ca="1" si="40"/>
        <v>45244</v>
      </c>
      <c r="C1228" s="5">
        <v>46115</v>
      </c>
    </row>
    <row r="1229" spans="1:3" x14ac:dyDescent="0.2">
      <c r="A1229" t="s">
        <v>127</v>
      </c>
      <c r="B1229" s="4">
        <f t="shared" ca="1" si="40"/>
        <v>45244</v>
      </c>
      <c r="C1229" s="5">
        <v>82050</v>
      </c>
    </row>
    <row r="1230" spans="1:3" x14ac:dyDescent="0.2">
      <c r="A1230" t="s">
        <v>130</v>
      </c>
      <c r="B1230" s="4">
        <f t="shared" ca="1" si="40"/>
        <v>45244</v>
      </c>
      <c r="C1230" s="5">
        <v>73920</v>
      </c>
    </row>
    <row r="1231" spans="1:3" x14ac:dyDescent="0.2">
      <c r="A1231" t="s">
        <v>132</v>
      </c>
      <c r="B1231" s="4">
        <f t="shared" ca="1" si="40"/>
        <v>45244</v>
      </c>
      <c r="C1231" s="5">
        <v>22820</v>
      </c>
    </row>
    <row r="1232" spans="1:3" x14ac:dyDescent="0.2">
      <c r="A1232" t="s">
        <v>141</v>
      </c>
      <c r="B1232" s="4">
        <f t="shared" ca="1" si="40"/>
        <v>45244</v>
      </c>
      <c r="C1232" s="5">
        <v>51030</v>
      </c>
    </row>
    <row r="1233" spans="1:3" x14ac:dyDescent="0.2">
      <c r="A1233" t="s">
        <v>143</v>
      </c>
      <c r="B1233" s="4">
        <f t="shared" ca="1" si="40"/>
        <v>45244</v>
      </c>
      <c r="C1233" s="5">
        <v>17950</v>
      </c>
    </row>
    <row r="1234" spans="1:3" x14ac:dyDescent="0.2">
      <c r="A1234" t="s">
        <v>155</v>
      </c>
      <c r="B1234" s="4">
        <f t="shared" ca="1" si="40"/>
        <v>45244</v>
      </c>
      <c r="C1234" s="5">
        <v>15385</v>
      </c>
    </row>
    <row r="1235" spans="1:3" x14ac:dyDescent="0.2">
      <c r="A1235" t="s">
        <v>158</v>
      </c>
      <c r="B1235" s="4">
        <f t="shared" ca="1" si="40"/>
        <v>45244</v>
      </c>
      <c r="C1235" s="5">
        <v>67015</v>
      </c>
    </row>
    <row r="1236" spans="1:3" x14ac:dyDescent="0.2">
      <c r="A1236" t="s">
        <v>161</v>
      </c>
      <c r="B1236" s="4">
        <f t="shared" ca="1" si="40"/>
        <v>45244</v>
      </c>
      <c r="C1236" s="5">
        <v>40310</v>
      </c>
    </row>
    <row r="1237" spans="1:3" x14ac:dyDescent="0.2">
      <c r="A1237" t="s">
        <v>162</v>
      </c>
      <c r="B1237" s="4">
        <f t="shared" ca="1" si="40"/>
        <v>45244</v>
      </c>
      <c r="C1237" s="5">
        <v>19260</v>
      </c>
    </row>
    <row r="1238" spans="1:3" x14ac:dyDescent="0.2">
      <c r="A1238" t="s">
        <v>163</v>
      </c>
      <c r="B1238" s="4">
        <f t="shared" ca="1" si="40"/>
        <v>45244</v>
      </c>
      <c r="C1238" s="5">
        <v>20795</v>
      </c>
    </row>
    <row r="1239" spans="1:3" x14ac:dyDescent="0.2">
      <c r="A1239" t="s">
        <v>172</v>
      </c>
      <c r="B1239" s="4">
        <f t="shared" ca="1" si="40"/>
        <v>45244</v>
      </c>
      <c r="C1239" s="5">
        <v>12235</v>
      </c>
    </row>
    <row r="1240" spans="1:3" x14ac:dyDescent="0.2">
      <c r="A1240" t="s">
        <v>176</v>
      </c>
      <c r="B1240" s="4">
        <f t="shared" ca="1" si="40"/>
        <v>45244</v>
      </c>
      <c r="C1240" s="5">
        <v>63360</v>
      </c>
    </row>
    <row r="1241" spans="1:3" x14ac:dyDescent="0.2">
      <c r="A1241" t="s">
        <v>181</v>
      </c>
      <c r="B1241" s="4">
        <f t="shared" ca="1" si="40"/>
        <v>45244</v>
      </c>
      <c r="C1241" s="5">
        <v>56085</v>
      </c>
    </row>
    <row r="1242" spans="1:3" x14ac:dyDescent="0.2">
      <c r="A1242" t="s">
        <v>187</v>
      </c>
      <c r="B1242" s="4">
        <f t="shared" ca="1" si="40"/>
        <v>45244</v>
      </c>
      <c r="C1242" s="5">
        <v>25550</v>
      </c>
    </row>
    <row r="1243" spans="1:3" x14ac:dyDescent="0.2">
      <c r="A1243" t="s">
        <v>208</v>
      </c>
      <c r="B1243" s="4">
        <f t="shared" ca="1" si="40"/>
        <v>45244</v>
      </c>
      <c r="C1243" s="5">
        <v>27635</v>
      </c>
    </row>
    <row r="1244" spans="1:3" x14ac:dyDescent="0.2">
      <c r="A1244" t="s">
        <v>227</v>
      </c>
      <c r="B1244" s="4">
        <f t="shared" ca="1" si="40"/>
        <v>45244</v>
      </c>
      <c r="C1244" s="5">
        <v>61785</v>
      </c>
    </row>
    <row r="1245" spans="1:3" x14ac:dyDescent="0.2">
      <c r="A1245" t="s">
        <v>243</v>
      </c>
      <c r="B1245" s="4">
        <f t="shared" ca="1" si="40"/>
        <v>45244</v>
      </c>
      <c r="C1245" s="5">
        <v>62470</v>
      </c>
    </row>
    <row r="1246" spans="1:3" x14ac:dyDescent="0.2">
      <c r="A1246" t="s">
        <v>245</v>
      </c>
      <c r="B1246" s="4">
        <f t="shared" ca="1" si="40"/>
        <v>45244</v>
      </c>
      <c r="C1246" s="5">
        <v>69010</v>
      </c>
    </row>
    <row r="1247" spans="1:3" x14ac:dyDescent="0.2">
      <c r="A1247" t="s">
        <v>261</v>
      </c>
      <c r="B1247" s="4">
        <f t="shared" ca="1" si="40"/>
        <v>45244</v>
      </c>
      <c r="C1247" s="5">
        <v>45825</v>
      </c>
    </row>
    <row r="1248" spans="1:3" x14ac:dyDescent="0.2">
      <c r="A1248" t="s">
        <v>300</v>
      </c>
      <c r="B1248" s="4">
        <f t="shared" ca="1" si="40"/>
        <v>45244</v>
      </c>
      <c r="C1248" s="5">
        <v>76115</v>
      </c>
    </row>
    <row r="1249" spans="1:3" x14ac:dyDescent="0.2">
      <c r="A1249" t="s">
        <v>302</v>
      </c>
      <c r="B1249" s="4">
        <f t="shared" ca="1" si="40"/>
        <v>45244</v>
      </c>
      <c r="C1249" s="5">
        <v>64745</v>
      </c>
    </row>
    <row r="1250" spans="1:3" x14ac:dyDescent="0.2">
      <c r="A1250" t="s">
        <v>306</v>
      </c>
      <c r="B1250" s="4">
        <f t="shared" ca="1" si="40"/>
        <v>45244</v>
      </c>
      <c r="C1250" s="5">
        <v>40095</v>
      </c>
    </row>
    <row r="1251" spans="1:3" x14ac:dyDescent="0.2">
      <c r="A1251" t="s">
        <v>314</v>
      </c>
      <c r="B1251" s="4">
        <f t="shared" ca="1" si="40"/>
        <v>45244</v>
      </c>
      <c r="C1251" s="5">
        <v>6505</v>
      </c>
    </row>
    <row r="1252" spans="1:3" x14ac:dyDescent="0.2">
      <c r="A1252" t="s">
        <v>328</v>
      </c>
      <c r="B1252" s="4">
        <f t="shared" ca="1" si="40"/>
        <v>45244</v>
      </c>
      <c r="C1252" s="5">
        <v>83090</v>
      </c>
    </row>
    <row r="1253" spans="1:3" x14ac:dyDescent="0.2">
      <c r="A1253" t="s">
        <v>333</v>
      </c>
      <c r="B1253" s="4">
        <f t="shared" ca="1" si="40"/>
        <v>45244</v>
      </c>
      <c r="C1253" s="5">
        <v>33290</v>
      </c>
    </row>
    <row r="1254" spans="1:3" x14ac:dyDescent="0.2">
      <c r="A1254" t="s">
        <v>352</v>
      </c>
      <c r="B1254" s="4">
        <f t="shared" ca="1" si="40"/>
        <v>45244</v>
      </c>
      <c r="C1254" s="5">
        <v>6675</v>
      </c>
    </row>
    <row r="1255" spans="1:3" x14ac:dyDescent="0.2">
      <c r="A1255" t="s">
        <v>362</v>
      </c>
      <c r="B1255" s="4">
        <f t="shared" ca="1" si="40"/>
        <v>45244</v>
      </c>
      <c r="C1255" s="5">
        <v>60250</v>
      </c>
    </row>
    <row r="1256" spans="1:3" x14ac:dyDescent="0.2">
      <c r="A1256" t="s">
        <v>368</v>
      </c>
      <c r="B1256" s="4">
        <f t="shared" ca="1" si="40"/>
        <v>45244</v>
      </c>
      <c r="C1256" s="5">
        <v>30520</v>
      </c>
    </row>
    <row r="1257" spans="1:3" x14ac:dyDescent="0.2">
      <c r="A1257" t="s">
        <v>371</v>
      </c>
      <c r="B1257" s="4">
        <f t="shared" ca="1" si="40"/>
        <v>45244</v>
      </c>
      <c r="C1257" s="5">
        <v>48375</v>
      </c>
    </row>
    <row r="1258" spans="1:3" x14ac:dyDescent="0.2">
      <c r="A1258" t="s">
        <v>372</v>
      </c>
      <c r="B1258" s="4">
        <f t="shared" ca="1" si="40"/>
        <v>45244</v>
      </c>
      <c r="C1258" s="5">
        <v>13840</v>
      </c>
    </row>
    <row r="1259" spans="1:3" x14ac:dyDescent="0.2">
      <c r="A1259" t="s">
        <v>375</v>
      </c>
      <c r="B1259" s="4">
        <f t="shared" ca="1" si="40"/>
        <v>45244</v>
      </c>
      <c r="C1259" s="5">
        <v>70540</v>
      </c>
    </row>
    <row r="1260" spans="1:3" x14ac:dyDescent="0.2">
      <c r="A1260" t="s">
        <v>388</v>
      </c>
      <c r="B1260" s="4">
        <f t="shared" ca="1" si="40"/>
        <v>45244</v>
      </c>
      <c r="C1260" s="5">
        <v>30000</v>
      </c>
    </row>
    <row r="1261" spans="1:3" x14ac:dyDescent="0.2">
      <c r="A1261" t="s">
        <v>400</v>
      </c>
      <c r="B1261" s="4">
        <f t="shared" ca="1" si="40"/>
        <v>45244</v>
      </c>
      <c r="C1261" s="5">
        <v>60505</v>
      </c>
    </row>
    <row r="1262" spans="1:3" x14ac:dyDescent="0.2">
      <c r="A1262" t="s">
        <v>405</v>
      </c>
      <c r="B1262" s="4">
        <f t="shared" ca="1" si="40"/>
        <v>45244</v>
      </c>
      <c r="C1262" s="5">
        <v>69490</v>
      </c>
    </row>
    <row r="1263" spans="1:3" x14ac:dyDescent="0.2">
      <c r="A1263" t="s">
        <v>408</v>
      </c>
      <c r="B1263" s="4">
        <f t="shared" ca="1" si="40"/>
        <v>45244</v>
      </c>
      <c r="C1263" s="5">
        <v>23750</v>
      </c>
    </row>
    <row r="1264" spans="1:3" x14ac:dyDescent="0.2">
      <c r="A1264" t="s">
        <v>410</v>
      </c>
      <c r="B1264" s="4">
        <f t="shared" ca="1" si="40"/>
        <v>45244</v>
      </c>
      <c r="C1264" s="5">
        <v>56095</v>
      </c>
    </row>
    <row r="1265" spans="1:3" x14ac:dyDescent="0.2">
      <c r="A1265" t="s">
        <v>415</v>
      </c>
      <c r="B1265" s="4">
        <f t="shared" ca="1" si="40"/>
        <v>45244</v>
      </c>
      <c r="C1265" s="5">
        <v>8595</v>
      </c>
    </row>
    <row r="1266" spans="1:3" x14ac:dyDescent="0.2">
      <c r="A1266" t="s">
        <v>416</v>
      </c>
      <c r="B1266" s="4">
        <f t="shared" ca="1" si="40"/>
        <v>45244</v>
      </c>
      <c r="C1266" s="5">
        <v>15335</v>
      </c>
    </row>
    <row r="1267" spans="1:3" x14ac:dyDescent="0.2">
      <c r="A1267" t="s">
        <v>420</v>
      </c>
      <c r="B1267" s="4">
        <f t="shared" ca="1" si="40"/>
        <v>45244</v>
      </c>
      <c r="C1267" s="5">
        <v>74080</v>
      </c>
    </row>
    <row r="1268" spans="1:3" x14ac:dyDescent="0.2">
      <c r="A1268" t="s">
        <v>427</v>
      </c>
      <c r="B1268" s="4">
        <f t="shared" ca="1" si="40"/>
        <v>45244</v>
      </c>
      <c r="C1268" s="5">
        <v>10945</v>
      </c>
    </row>
    <row r="1269" spans="1:3" x14ac:dyDescent="0.2">
      <c r="A1269" t="s">
        <v>431</v>
      </c>
      <c r="B1269" s="4">
        <f t="shared" ca="1" si="40"/>
        <v>45244</v>
      </c>
      <c r="C1269" s="5">
        <v>20695</v>
      </c>
    </row>
    <row r="1270" spans="1:3" x14ac:dyDescent="0.2">
      <c r="A1270" t="s">
        <v>78</v>
      </c>
      <c r="B1270" s="4">
        <f t="shared" ref="B1270:B1300" ca="1" si="41">TODAY()-159</f>
        <v>45245</v>
      </c>
      <c r="C1270" s="5">
        <v>67190</v>
      </c>
    </row>
    <row r="1271" spans="1:3" x14ac:dyDescent="0.2">
      <c r="A1271" t="s">
        <v>80</v>
      </c>
      <c r="B1271" s="4">
        <f t="shared" ca="1" si="41"/>
        <v>45245</v>
      </c>
      <c r="C1271" s="5">
        <v>66435</v>
      </c>
    </row>
    <row r="1272" spans="1:3" x14ac:dyDescent="0.2">
      <c r="A1272" t="s">
        <v>97</v>
      </c>
      <c r="B1272" s="4">
        <f t="shared" ca="1" si="41"/>
        <v>45245</v>
      </c>
      <c r="C1272" s="5">
        <v>10330</v>
      </c>
    </row>
    <row r="1273" spans="1:3" x14ac:dyDescent="0.2">
      <c r="A1273" t="s">
        <v>108</v>
      </c>
      <c r="B1273" s="4">
        <f t="shared" ca="1" si="41"/>
        <v>45245</v>
      </c>
      <c r="C1273" s="5">
        <v>54695</v>
      </c>
    </row>
    <row r="1274" spans="1:3" x14ac:dyDescent="0.2">
      <c r="A1274" t="s">
        <v>110</v>
      </c>
      <c r="B1274" s="4">
        <f t="shared" ca="1" si="41"/>
        <v>45245</v>
      </c>
      <c r="C1274" s="5">
        <v>44615</v>
      </c>
    </row>
    <row r="1275" spans="1:3" x14ac:dyDescent="0.2">
      <c r="A1275" t="s">
        <v>132</v>
      </c>
      <c r="B1275" s="4">
        <f t="shared" ca="1" si="41"/>
        <v>45245</v>
      </c>
      <c r="C1275" s="5">
        <v>58390</v>
      </c>
    </row>
    <row r="1276" spans="1:3" x14ac:dyDescent="0.2">
      <c r="A1276" t="s">
        <v>133</v>
      </c>
      <c r="B1276" s="4">
        <f t="shared" ca="1" si="41"/>
        <v>45245</v>
      </c>
      <c r="C1276" s="5">
        <v>79750</v>
      </c>
    </row>
    <row r="1277" spans="1:3" x14ac:dyDescent="0.2">
      <c r="A1277" t="s">
        <v>148</v>
      </c>
      <c r="B1277" s="4">
        <f t="shared" ca="1" si="41"/>
        <v>45245</v>
      </c>
      <c r="C1277" s="5">
        <v>69925</v>
      </c>
    </row>
    <row r="1278" spans="1:3" x14ac:dyDescent="0.2">
      <c r="A1278" t="s">
        <v>152</v>
      </c>
      <c r="B1278" s="4">
        <f t="shared" ca="1" si="41"/>
        <v>45245</v>
      </c>
      <c r="C1278" s="5">
        <v>59530</v>
      </c>
    </row>
    <row r="1279" spans="1:3" x14ac:dyDescent="0.2">
      <c r="A1279" t="s">
        <v>158</v>
      </c>
      <c r="B1279" s="4">
        <f t="shared" ca="1" si="41"/>
        <v>45245</v>
      </c>
      <c r="C1279" s="5">
        <v>56980</v>
      </c>
    </row>
    <row r="1280" spans="1:3" x14ac:dyDescent="0.2">
      <c r="A1280" t="s">
        <v>161</v>
      </c>
      <c r="B1280" s="4">
        <f t="shared" ca="1" si="41"/>
        <v>45245</v>
      </c>
      <c r="C1280" s="5">
        <v>41480</v>
      </c>
    </row>
    <row r="1281" spans="1:3" x14ac:dyDescent="0.2">
      <c r="A1281" t="s">
        <v>165</v>
      </c>
      <c r="B1281" s="4">
        <f t="shared" ca="1" si="41"/>
        <v>45245</v>
      </c>
      <c r="C1281" s="5">
        <v>74685</v>
      </c>
    </row>
    <row r="1282" spans="1:3" x14ac:dyDescent="0.2">
      <c r="A1282" t="s">
        <v>181</v>
      </c>
      <c r="B1282" s="4">
        <f t="shared" ca="1" si="41"/>
        <v>45245</v>
      </c>
      <c r="C1282" s="5">
        <v>13560</v>
      </c>
    </row>
    <row r="1283" spans="1:3" x14ac:dyDescent="0.2">
      <c r="A1283" t="s">
        <v>194</v>
      </c>
      <c r="B1283" s="4">
        <f t="shared" ca="1" si="41"/>
        <v>45245</v>
      </c>
      <c r="C1283" s="5">
        <v>68120</v>
      </c>
    </row>
    <row r="1284" spans="1:3" x14ac:dyDescent="0.2">
      <c r="A1284" t="s">
        <v>205</v>
      </c>
      <c r="B1284" s="4">
        <f t="shared" ca="1" si="41"/>
        <v>45245</v>
      </c>
      <c r="C1284" s="5">
        <v>31365</v>
      </c>
    </row>
    <row r="1285" spans="1:3" x14ac:dyDescent="0.2">
      <c r="A1285" t="s">
        <v>227</v>
      </c>
      <c r="B1285" s="4">
        <f t="shared" ca="1" si="41"/>
        <v>45245</v>
      </c>
      <c r="C1285" s="5">
        <v>27430</v>
      </c>
    </row>
    <row r="1286" spans="1:3" x14ac:dyDescent="0.2">
      <c r="A1286" t="s">
        <v>242</v>
      </c>
      <c r="B1286" s="4">
        <f t="shared" ca="1" si="41"/>
        <v>45245</v>
      </c>
      <c r="C1286" s="5">
        <v>15470</v>
      </c>
    </row>
    <row r="1287" spans="1:3" x14ac:dyDescent="0.2">
      <c r="A1287" t="s">
        <v>243</v>
      </c>
      <c r="B1287" s="4">
        <f t="shared" ca="1" si="41"/>
        <v>45245</v>
      </c>
      <c r="C1287" s="5">
        <v>67635</v>
      </c>
    </row>
    <row r="1288" spans="1:3" x14ac:dyDescent="0.2">
      <c r="A1288" t="s">
        <v>276</v>
      </c>
      <c r="B1288" s="4">
        <f t="shared" ca="1" si="41"/>
        <v>45245</v>
      </c>
      <c r="C1288" s="5">
        <v>84185</v>
      </c>
    </row>
    <row r="1289" spans="1:3" x14ac:dyDescent="0.2">
      <c r="A1289" t="s">
        <v>302</v>
      </c>
      <c r="B1289" s="4">
        <f t="shared" ca="1" si="41"/>
        <v>45245</v>
      </c>
      <c r="C1289" s="5">
        <v>36840</v>
      </c>
    </row>
    <row r="1290" spans="1:3" x14ac:dyDescent="0.2">
      <c r="A1290" t="s">
        <v>313</v>
      </c>
      <c r="B1290" s="4">
        <f t="shared" ca="1" si="41"/>
        <v>45245</v>
      </c>
      <c r="C1290" s="5">
        <v>79220</v>
      </c>
    </row>
    <row r="1291" spans="1:3" x14ac:dyDescent="0.2">
      <c r="A1291" t="s">
        <v>314</v>
      </c>
      <c r="B1291" s="4">
        <f t="shared" ca="1" si="41"/>
        <v>45245</v>
      </c>
      <c r="C1291" s="5">
        <v>54595</v>
      </c>
    </row>
    <row r="1292" spans="1:3" x14ac:dyDescent="0.2">
      <c r="A1292" t="s">
        <v>337</v>
      </c>
      <c r="B1292" s="4">
        <f t="shared" ca="1" si="41"/>
        <v>45245</v>
      </c>
      <c r="C1292" s="5">
        <v>68980</v>
      </c>
    </row>
    <row r="1293" spans="1:3" x14ac:dyDescent="0.2">
      <c r="A1293" t="s">
        <v>347</v>
      </c>
      <c r="B1293" s="4">
        <f t="shared" ca="1" si="41"/>
        <v>45245</v>
      </c>
      <c r="C1293" s="5">
        <v>29095</v>
      </c>
    </row>
    <row r="1294" spans="1:3" x14ac:dyDescent="0.2">
      <c r="A1294" t="s">
        <v>356</v>
      </c>
      <c r="B1294" s="4">
        <f t="shared" ca="1" si="41"/>
        <v>45245</v>
      </c>
      <c r="C1294" s="5">
        <v>84535</v>
      </c>
    </row>
    <row r="1295" spans="1:3" x14ac:dyDescent="0.2">
      <c r="A1295" t="s">
        <v>360</v>
      </c>
      <c r="B1295" s="4">
        <f t="shared" ca="1" si="41"/>
        <v>45245</v>
      </c>
      <c r="C1295" s="5">
        <v>38060</v>
      </c>
    </row>
    <row r="1296" spans="1:3" x14ac:dyDescent="0.2">
      <c r="A1296" t="s">
        <v>375</v>
      </c>
      <c r="B1296" s="4">
        <f t="shared" ca="1" si="41"/>
        <v>45245</v>
      </c>
      <c r="C1296" s="5">
        <v>76805</v>
      </c>
    </row>
    <row r="1297" spans="1:3" x14ac:dyDescent="0.2">
      <c r="A1297" t="s">
        <v>407</v>
      </c>
      <c r="B1297" s="4">
        <f t="shared" ca="1" si="41"/>
        <v>45245</v>
      </c>
      <c r="C1297" s="5">
        <v>81475</v>
      </c>
    </row>
    <row r="1298" spans="1:3" x14ac:dyDescent="0.2">
      <c r="A1298" t="s">
        <v>410</v>
      </c>
      <c r="B1298" s="4">
        <f t="shared" ca="1" si="41"/>
        <v>45245</v>
      </c>
      <c r="C1298" s="5">
        <v>59830</v>
      </c>
    </row>
    <row r="1299" spans="1:3" x14ac:dyDescent="0.2">
      <c r="A1299" t="s">
        <v>423</v>
      </c>
      <c r="B1299" s="4">
        <f t="shared" ca="1" si="41"/>
        <v>45245</v>
      </c>
      <c r="C1299" s="5">
        <v>20120</v>
      </c>
    </row>
    <row r="1300" spans="1:3" x14ac:dyDescent="0.2">
      <c r="A1300" t="s">
        <v>437</v>
      </c>
      <c r="B1300" s="4">
        <f t="shared" ca="1" si="41"/>
        <v>45245</v>
      </c>
      <c r="C1300" s="5">
        <v>8895</v>
      </c>
    </row>
    <row r="1301" spans="1:3" x14ac:dyDescent="0.2">
      <c r="A1301" t="s">
        <v>64</v>
      </c>
      <c r="B1301" s="4">
        <f t="shared" ref="B1301:B1332" ca="1" si="42">TODAY()-158</f>
        <v>45246</v>
      </c>
      <c r="C1301" s="5">
        <v>42640</v>
      </c>
    </row>
    <row r="1302" spans="1:3" x14ac:dyDescent="0.2">
      <c r="A1302" t="s">
        <v>78</v>
      </c>
      <c r="B1302" s="4">
        <f t="shared" ca="1" si="42"/>
        <v>45246</v>
      </c>
      <c r="C1302" s="5">
        <v>50895</v>
      </c>
    </row>
    <row r="1303" spans="1:3" x14ac:dyDescent="0.2">
      <c r="A1303" t="s">
        <v>80</v>
      </c>
      <c r="B1303" s="4">
        <f t="shared" ca="1" si="42"/>
        <v>45246</v>
      </c>
      <c r="C1303" s="5">
        <v>29450</v>
      </c>
    </row>
    <row r="1304" spans="1:3" x14ac:dyDescent="0.2">
      <c r="A1304" t="s">
        <v>96</v>
      </c>
      <c r="B1304" s="4">
        <f t="shared" ca="1" si="42"/>
        <v>45246</v>
      </c>
      <c r="C1304" s="5">
        <v>43760</v>
      </c>
    </row>
    <row r="1305" spans="1:3" x14ac:dyDescent="0.2">
      <c r="A1305" t="s">
        <v>103</v>
      </c>
      <c r="B1305" s="4">
        <f t="shared" ca="1" si="42"/>
        <v>45246</v>
      </c>
      <c r="C1305" s="5">
        <v>37010</v>
      </c>
    </row>
    <row r="1306" spans="1:3" x14ac:dyDescent="0.2">
      <c r="A1306" t="s">
        <v>108</v>
      </c>
      <c r="B1306" s="4">
        <f t="shared" ca="1" si="42"/>
        <v>45246</v>
      </c>
      <c r="C1306" s="5">
        <v>83730</v>
      </c>
    </row>
    <row r="1307" spans="1:3" x14ac:dyDescent="0.2">
      <c r="A1307" t="s">
        <v>110</v>
      </c>
      <c r="B1307" s="4">
        <f t="shared" ca="1" si="42"/>
        <v>45246</v>
      </c>
      <c r="C1307" s="5">
        <v>18930</v>
      </c>
    </row>
    <row r="1308" spans="1:3" x14ac:dyDescent="0.2">
      <c r="A1308" t="s">
        <v>125</v>
      </c>
      <c r="B1308" s="4">
        <f t="shared" ca="1" si="42"/>
        <v>45246</v>
      </c>
      <c r="C1308" s="5">
        <v>84885</v>
      </c>
    </row>
    <row r="1309" spans="1:3" x14ac:dyDescent="0.2">
      <c r="A1309" t="s">
        <v>132</v>
      </c>
      <c r="B1309" s="4">
        <f t="shared" ca="1" si="42"/>
        <v>45246</v>
      </c>
      <c r="C1309" s="5">
        <v>51610</v>
      </c>
    </row>
    <row r="1310" spans="1:3" x14ac:dyDescent="0.2">
      <c r="A1310" t="s">
        <v>140</v>
      </c>
      <c r="B1310" s="4">
        <f t="shared" ca="1" si="42"/>
        <v>45246</v>
      </c>
      <c r="C1310" s="5">
        <v>9285</v>
      </c>
    </row>
    <row r="1311" spans="1:3" x14ac:dyDescent="0.2">
      <c r="A1311" t="s">
        <v>152</v>
      </c>
      <c r="B1311" s="4">
        <f t="shared" ca="1" si="42"/>
        <v>45246</v>
      </c>
      <c r="C1311" s="5">
        <v>44460</v>
      </c>
    </row>
    <row r="1312" spans="1:3" x14ac:dyDescent="0.2">
      <c r="A1312" t="s">
        <v>162</v>
      </c>
      <c r="B1312" s="4">
        <f t="shared" ca="1" si="42"/>
        <v>45246</v>
      </c>
      <c r="C1312" s="5">
        <v>5980</v>
      </c>
    </row>
    <row r="1313" spans="1:3" x14ac:dyDescent="0.2">
      <c r="A1313" t="s">
        <v>187</v>
      </c>
      <c r="B1313" s="4">
        <f t="shared" ca="1" si="42"/>
        <v>45246</v>
      </c>
      <c r="C1313" s="5">
        <v>68510</v>
      </c>
    </row>
    <row r="1314" spans="1:3" x14ac:dyDescent="0.2">
      <c r="A1314" t="s">
        <v>198</v>
      </c>
      <c r="B1314" s="4">
        <f t="shared" ca="1" si="42"/>
        <v>45246</v>
      </c>
      <c r="C1314" s="5">
        <v>71665</v>
      </c>
    </row>
    <row r="1315" spans="1:3" x14ac:dyDescent="0.2">
      <c r="A1315" t="s">
        <v>208</v>
      </c>
      <c r="B1315" s="4">
        <f t="shared" ca="1" si="42"/>
        <v>45246</v>
      </c>
      <c r="C1315" s="5">
        <v>14980</v>
      </c>
    </row>
    <row r="1316" spans="1:3" x14ac:dyDescent="0.2">
      <c r="A1316" t="s">
        <v>242</v>
      </c>
      <c r="B1316" s="4">
        <f t="shared" ca="1" si="42"/>
        <v>45246</v>
      </c>
      <c r="C1316" s="5">
        <v>73840</v>
      </c>
    </row>
    <row r="1317" spans="1:3" x14ac:dyDescent="0.2">
      <c r="A1317" t="s">
        <v>244</v>
      </c>
      <c r="B1317" s="4">
        <f t="shared" ca="1" si="42"/>
        <v>45246</v>
      </c>
      <c r="C1317" s="5">
        <v>42970</v>
      </c>
    </row>
    <row r="1318" spans="1:3" x14ac:dyDescent="0.2">
      <c r="A1318" t="s">
        <v>245</v>
      </c>
      <c r="B1318" s="4">
        <f t="shared" ca="1" si="42"/>
        <v>45246</v>
      </c>
      <c r="C1318" s="5">
        <v>44190</v>
      </c>
    </row>
    <row r="1319" spans="1:3" x14ac:dyDescent="0.2">
      <c r="A1319" t="s">
        <v>271</v>
      </c>
      <c r="B1319" s="4">
        <f t="shared" ca="1" si="42"/>
        <v>45246</v>
      </c>
      <c r="C1319" s="5">
        <v>75565</v>
      </c>
    </row>
    <row r="1320" spans="1:3" x14ac:dyDescent="0.2">
      <c r="A1320" t="s">
        <v>302</v>
      </c>
      <c r="B1320" s="4">
        <f t="shared" ca="1" si="42"/>
        <v>45246</v>
      </c>
      <c r="C1320" s="5">
        <v>45030</v>
      </c>
    </row>
    <row r="1321" spans="1:3" x14ac:dyDescent="0.2">
      <c r="A1321" t="s">
        <v>306</v>
      </c>
      <c r="B1321" s="4">
        <f t="shared" ca="1" si="42"/>
        <v>45246</v>
      </c>
      <c r="C1321" s="5">
        <v>13895</v>
      </c>
    </row>
    <row r="1322" spans="1:3" x14ac:dyDescent="0.2">
      <c r="A1322" t="s">
        <v>314</v>
      </c>
      <c r="B1322" s="4">
        <f t="shared" ca="1" si="42"/>
        <v>45246</v>
      </c>
      <c r="C1322" s="5">
        <v>30465</v>
      </c>
    </row>
    <row r="1323" spans="1:3" x14ac:dyDescent="0.2">
      <c r="A1323" t="s">
        <v>347</v>
      </c>
      <c r="B1323" s="4">
        <f t="shared" ca="1" si="42"/>
        <v>45246</v>
      </c>
      <c r="C1323" s="5">
        <v>10920</v>
      </c>
    </row>
    <row r="1324" spans="1:3" x14ac:dyDescent="0.2">
      <c r="A1324" t="s">
        <v>362</v>
      </c>
      <c r="B1324" s="4">
        <f t="shared" ca="1" si="42"/>
        <v>45246</v>
      </c>
      <c r="C1324" s="5">
        <v>46015</v>
      </c>
    </row>
    <row r="1325" spans="1:3" x14ac:dyDescent="0.2">
      <c r="A1325" t="s">
        <v>368</v>
      </c>
      <c r="B1325" s="4">
        <f t="shared" ca="1" si="42"/>
        <v>45246</v>
      </c>
      <c r="C1325" s="5">
        <v>60255</v>
      </c>
    </row>
    <row r="1326" spans="1:3" x14ac:dyDescent="0.2">
      <c r="A1326" t="s">
        <v>388</v>
      </c>
      <c r="B1326" s="4">
        <f t="shared" ca="1" si="42"/>
        <v>45246</v>
      </c>
      <c r="C1326" s="5">
        <v>33495</v>
      </c>
    </row>
    <row r="1327" spans="1:3" x14ac:dyDescent="0.2">
      <c r="A1327" t="s">
        <v>393</v>
      </c>
      <c r="B1327" s="4">
        <f t="shared" ca="1" si="42"/>
        <v>45246</v>
      </c>
      <c r="C1327" s="5">
        <v>7355</v>
      </c>
    </row>
    <row r="1328" spans="1:3" x14ac:dyDescent="0.2">
      <c r="A1328" t="s">
        <v>400</v>
      </c>
      <c r="B1328" s="4">
        <f t="shared" ca="1" si="42"/>
        <v>45246</v>
      </c>
      <c r="C1328" s="5">
        <v>25985</v>
      </c>
    </row>
    <row r="1329" spans="1:3" x14ac:dyDescent="0.2">
      <c r="A1329" t="s">
        <v>410</v>
      </c>
      <c r="B1329" s="4">
        <f t="shared" ca="1" si="42"/>
        <v>45246</v>
      </c>
      <c r="C1329" s="5">
        <v>26930</v>
      </c>
    </row>
    <row r="1330" spans="1:3" x14ac:dyDescent="0.2">
      <c r="A1330" t="s">
        <v>428</v>
      </c>
      <c r="B1330" s="4">
        <f t="shared" ca="1" si="42"/>
        <v>45246</v>
      </c>
      <c r="C1330" s="5">
        <v>5945</v>
      </c>
    </row>
    <row r="1331" spans="1:3" x14ac:dyDescent="0.2">
      <c r="A1331" t="s">
        <v>436</v>
      </c>
      <c r="B1331" s="4">
        <f t="shared" ca="1" si="42"/>
        <v>45246</v>
      </c>
      <c r="C1331" s="5">
        <v>47260</v>
      </c>
    </row>
    <row r="1332" spans="1:3" x14ac:dyDescent="0.2">
      <c r="A1332" t="s">
        <v>445</v>
      </c>
      <c r="B1332" s="4">
        <f t="shared" ca="1" si="42"/>
        <v>45246</v>
      </c>
      <c r="C1332" s="5">
        <v>60810</v>
      </c>
    </row>
    <row r="1333" spans="1:3" x14ac:dyDescent="0.2">
      <c r="A1333" t="s">
        <v>49</v>
      </c>
      <c r="B1333" s="4">
        <f t="shared" ref="B1333:B1352" ca="1" si="43">TODAY()-157</f>
        <v>45247</v>
      </c>
      <c r="C1333" s="5">
        <v>67615</v>
      </c>
    </row>
    <row r="1334" spans="1:3" x14ac:dyDescent="0.2">
      <c r="A1334" t="s">
        <v>59</v>
      </c>
      <c r="B1334" s="4">
        <f t="shared" ca="1" si="43"/>
        <v>45247</v>
      </c>
      <c r="C1334" s="5">
        <v>32470</v>
      </c>
    </row>
    <row r="1335" spans="1:3" x14ac:dyDescent="0.2">
      <c r="A1335" t="s">
        <v>66</v>
      </c>
      <c r="B1335" s="4">
        <f t="shared" ca="1" si="43"/>
        <v>45247</v>
      </c>
      <c r="C1335" s="5">
        <v>15530</v>
      </c>
    </row>
    <row r="1336" spans="1:3" x14ac:dyDescent="0.2">
      <c r="A1336" t="s">
        <v>80</v>
      </c>
      <c r="B1336" s="4">
        <f t="shared" ca="1" si="43"/>
        <v>45247</v>
      </c>
      <c r="C1336" s="5">
        <v>18600</v>
      </c>
    </row>
    <row r="1337" spans="1:3" x14ac:dyDescent="0.2">
      <c r="A1337" t="s">
        <v>97</v>
      </c>
      <c r="B1337" s="4">
        <f t="shared" ca="1" si="43"/>
        <v>45247</v>
      </c>
      <c r="C1337" s="5">
        <v>13260</v>
      </c>
    </row>
    <row r="1338" spans="1:3" x14ac:dyDescent="0.2">
      <c r="A1338" t="s">
        <v>152</v>
      </c>
      <c r="B1338" s="4">
        <f t="shared" ca="1" si="43"/>
        <v>45247</v>
      </c>
      <c r="C1338" s="5">
        <v>51915</v>
      </c>
    </row>
    <row r="1339" spans="1:3" x14ac:dyDescent="0.2">
      <c r="A1339" t="s">
        <v>155</v>
      </c>
      <c r="B1339" s="4">
        <f t="shared" ca="1" si="43"/>
        <v>45247</v>
      </c>
      <c r="C1339" s="5">
        <v>46855</v>
      </c>
    </row>
    <row r="1340" spans="1:3" x14ac:dyDescent="0.2">
      <c r="A1340" t="s">
        <v>162</v>
      </c>
      <c r="B1340" s="4">
        <f t="shared" ca="1" si="43"/>
        <v>45247</v>
      </c>
      <c r="C1340" s="5">
        <v>24995</v>
      </c>
    </row>
    <row r="1341" spans="1:3" x14ac:dyDescent="0.2">
      <c r="A1341" t="s">
        <v>165</v>
      </c>
      <c r="B1341" s="4">
        <f t="shared" ca="1" si="43"/>
        <v>45247</v>
      </c>
      <c r="C1341" s="5">
        <v>67535</v>
      </c>
    </row>
    <row r="1342" spans="1:3" x14ac:dyDescent="0.2">
      <c r="A1342" t="s">
        <v>198</v>
      </c>
      <c r="B1342" s="4">
        <f t="shared" ca="1" si="43"/>
        <v>45247</v>
      </c>
      <c r="C1342" s="5">
        <v>5765</v>
      </c>
    </row>
    <row r="1343" spans="1:3" x14ac:dyDescent="0.2">
      <c r="A1343" t="s">
        <v>243</v>
      </c>
      <c r="B1343" s="4">
        <f t="shared" ca="1" si="43"/>
        <v>45247</v>
      </c>
      <c r="C1343" s="5">
        <v>46880</v>
      </c>
    </row>
    <row r="1344" spans="1:3" x14ac:dyDescent="0.2">
      <c r="A1344" t="s">
        <v>288</v>
      </c>
      <c r="B1344" s="4">
        <f t="shared" ca="1" si="43"/>
        <v>45247</v>
      </c>
      <c r="C1344" s="5">
        <v>57770</v>
      </c>
    </row>
    <row r="1345" spans="1:3" x14ac:dyDescent="0.2">
      <c r="A1345" t="s">
        <v>306</v>
      </c>
      <c r="B1345" s="4">
        <f t="shared" ca="1" si="43"/>
        <v>45247</v>
      </c>
      <c r="C1345" s="5">
        <v>21365</v>
      </c>
    </row>
    <row r="1346" spans="1:3" x14ac:dyDescent="0.2">
      <c r="A1346" t="s">
        <v>337</v>
      </c>
      <c r="B1346" s="4">
        <f t="shared" ca="1" si="43"/>
        <v>45247</v>
      </c>
      <c r="C1346" s="5">
        <v>13860</v>
      </c>
    </row>
    <row r="1347" spans="1:3" x14ac:dyDescent="0.2">
      <c r="A1347" t="s">
        <v>352</v>
      </c>
      <c r="B1347" s="4">
        <f t="shared" ca="1" si="43"/>
        <v>45247</v>
      </c>
      <c r="C1347" s="5">
        <v>36235</v>
      </c>
    </row>
    <row r="1348" spans="1:3" x14ac:dyDescent="0.2">
      <c r="A1348" t="s">
        <v>356</v>
      </c>
      <c r="B1348" s="4">
        <f t="shared" ca="1" si="43"/>
        <v>45247</v>
      </c>
      <c r="C1348" s="5">
        <v>81255</v>
      </c>
    </row>
    <row r="1349" spans="1:3" x14ac:dyDescent="0.2">
      <c r="A1349" t="s">
        <v>408</v>
      </c>
      <c r="B1349" s="4">
        <f t="shared" ca="1" si="43"/>
        <v>45247</v>
      </c>
      <c r="C1349" s="5">
        <v>60910</v>
      </c>
    </row>
    <row r="1350" spans="1:3" x14ac:dyDescent="0.2">
      <c r="A1350" t="s">
        <v>413</v>
      </c>
      <c r="B1350" s="4">
        <f t="shared" ca="1" si="43"/>
        <v>45247</v>
      </c>
      <c r="C1350" s="5">
        <v>31330</v>
      </c>
    </row>
    <row r="1351" spans="1:3" x14ac:dyDescent="0.2">
      <c r="A1351" t="s">
        <v>428</v>
      </c>
      <c r="B1351" s="4">
        <f t="shared" ca="1" si="43"/>
        <v>45247</v>
      </c>
      <c r="C1351" s="5">
        <v>46610</v>
      </c>
    </row>
    <row r="1352" spans="1:3" x14ac:dyDescent="0.2">
      <c r="A1352" t="s">
        <v>441</v>
      </c>
      <c r="B1352" s="4">
        <f t="shared" ca="1" si="43"/>
        <v>45247</v>
      </c>
      <c r="C1352" s="5">
        <v>58990</v>
      </c>
    </row>
    <row r="1353" spans="1:3" x14ac:dyDescent="0.2">
      <c r="A1353" t="s">
        <v>51</v>
      </c>
      <c r="B1353" s="4">
        <f t="shared" ref="B1353:B1391" ca="1" si="44">TODAY()-156</f>
        <v>45248</v>
      </c>
      <c r="C1353" s="5">
        <v>72630</v>
      </c>
    </row>
    <row r="1354" spans="1:3" x14ac:dyDescent="0.2">
      <c r="A1354" t="s">
        <v>66</v>
      </c>
      <c r="B1354" s="4">
        <f t="shared" ca="1" si="44"/>
        <v>45248</v>
      </c>
      <c r="C1354" s="5">
        <v>62325</v>
      </c>
    </row>
    <row r="1355" spans="1:3" x14ac:dyDescent="0.2">
      <c r="A1355" t="s">
        <v>93</v>
      </c>
      <c r="B1355" s="4">
        <f t="shared" ca="1" si="44"/>
        <v>45248</v>
      </c>
      <c r="C1355" s="5">
        <v>42200</v>
      </c>
    </row>
    <row r="1356" spans="1:3" x14ac:dyDescent="0.2">
      <c r="A1356" t="s">
        <v>96</v>
      </c>
      <c r="B1356" s="4">
        <f t="shared" ca="1" si="44"/>
        <v>45248</v>
      </c>
      <c r="C1356" s="5">
        <v>52890</v>
      </c>
    </row>
    <row r="1357" spans="1:3" x14ac:dyDescent="0.2">
      <c r="A1357" t="s">
        <v>108</v>
      </c>
      <c r="B1357" s="4">
        <f t="shared" ca="1" si="44"/>
        <v>45248</v>
      </c>
      <c r="C1357" s="5">
        <v>38585</v>
      </c>
    </row>
    <row r="1358" spans="1:3" x14ac:dyDescent="0.2">
      <c r="A1358" t="s">
        <v>110</v>
      </c>
      <c r="B1358" s="4">
        <f t="shared" ca="1" si="44"/>
        <v>45248</v>
      </c>
      <c r="C1358" s="5">
        <v>18730</v>
      </c>
    </row>
    <row r="1359" spans="1:3" x14ac:dyDescent="0.2">
      <c r="A1359" t="s">
        <v>118</v>
      </c>
      <c r="B1359" s="4">
        <f t="shared" ca="1" si="44"/>
        <v>45248</v>
      </c>
      <c r="C1359" s="5">
        <v>19020</v>
      </c>
    </row>
    <row r="1360" spans="1:3" x14ac:dyDescent="0.2">
      <c r="A1360" t="s">
        <v>130</v>
      </c>
      <c r="B1360" s="4">
        <f t="shared" ca="1" si="44"/>
        <v>45248</v>
      </c>
      <c r="C1360" s="5">
        <v>7765</v>
      </c>
    </row>
    <row r="1361" spans="1:3" x14ac:dyDescent="0.2">
      <c r="A1361" t="s">
        <v>141</v>
      </c>
      <c r="B1361" s="4">
        <f t="shared" ca="1" si="44"/>
        <v>45248</v>
      </c>
      <c r="C1361" s="5">
        <v>20015</v>
      </c>
    </row>
    <row r="1362" spans="1:3" x14ac:dyDescent="0.2">
      <c r="A1362" t="s">
        <v>143</v>
      </c>
      <c r="B1362" s="4">
        <f t="shared" ca="1" si="44"/>
        <v>45248</v>
      </c>
      <c r="C1362" s="5">
        <v>45880</v>
      </c>
    </row>
    <row r="1363" spans="1:3" x14ac:dyDescent="0.2">
      <c r="A1363" t="s">
        <v>157</v>
      </c>
      <c r="B1363" s="4">
        <f t="shared" ca="1" si="44"/>
        <v>45248</v>
      </c>
      <c r="C1363" s="5">
        <v>26390</v>
      </c>
    </row>
    <row r="1364" spans="1:3" x14ac:dyDescent="0.2">
      <c r="A1364" t="s">
        <v>162</v>
      </c>
      <c r="B1364" s="4">
        <f t="shared" ca="1" si="44"/>
        <v>45248</v>
      </c>
      <c r="C1364" s="5">
        <v>10695</v>
      </c>
    </row>
    <row r="1365" spans="1:3" x14ac:dyDescent="0.2">
      <c r="A1365" t="s">
        <v>165</v>
      </c>
      <c r="B1365" s="4">
        <f t="shared" ca="1" si="44"/>
        <v>45248</v>
      </c>
      <c r="C1365" s="5">
        <v>8965</v>
      </c>
    </row>
    <row r="1366" spans="1:3" x14ac:dyDescent="0.2">
      <c r="A1366" t="s">
        <v>172</v>
      </c>
      <c r="B1366" s="4">
        <f t="shared" ca="1" si="44"/>
        <v>45248</v>
      </c>
      <c r="C1366" s="5">
        <v>42065</v>
      </c>
    </row>
    <row r="1367" spans="1:3" x14ac:dyDescent="0.2">
      <c r="A1367" t="s">
        <v>175</v>
      </c>
      <c r="B1367" s="4">
        <f t="shared" ca="1" si="44"/>
        <v>45248</v>
      </c>
      <c r="C1367" s="5">
        <v>7845</v>
      </c>
    </row>
    <row r="1368" spans="1:3" x14ac:dyDescent="0.2">
      <c r="A1368" t="s">
        <v>176</v>
      </c>
      <c r="B1368" s="4">
        <f t="shared" ca="1" si="44"/>
        <v>45248</v>
      </c>
      <c r="C1368" s="5">
        <v>67150</v>
      </c>
    </row>
    <row r="1369" spans="1:3" x14ac:dyDescent="0.2">
      <c r="A1369" t="s">
        <v>181</v>
      </c>
      <c r="B1369" s="4">
        <f t="shared" ca="1" si="44"/>
        <v>45248</v>
      </c>
      <c r="C1369" s="5">
        <v>62875</v>
      </c>
    </row>
    <row r="1370" spans="1:3" x14ac:dyDescent="0.2">
      <c r="A1370" t="s">
        <v>194</v>
      </c>
      <c r="B1370" s="4">
        <f t="shared" ca="1" si="44"/>
        <v>45248</v>
      </c>
      <c r="C1370" s="5">
        <v>78800</v>
      </c>
    </row>
    <row r="1371" spans="1:3" x14ac:dyDescent="0.2">
      <c r="A1371" t="s">
        <v>205</v>
      </c>
      <c r="B1371" s="4">
        <f t="shared" ca="1" si="44"/>
        <v>45248</v>
      </c>
      <c r="C1371" s="5">
        <v>31160</v>
      </c>
    </row>
    <row r="1372" spans="1:3" x14ac:dyDescent="0.2">
      <c r="A1372" t="s">
        <v>227</v>
      </c>
      <c r="B1372" s="4">
        <f t="shared" ca="1" si="44"/>
        <v>45248</v>
      </c>
      <c r="C1372" s="5">
        <v>52855</v>
      </c>
    </row>
    <row r="1373" spans="1:3" x14ac:dyDescent="0.2">
      <c r="A1373" t="s">
        <v>242</v>
      </c>
      <c r="B1373" s="4">
        <f t="shared" ca="1" si="44"/>
        <v>45248</v>
      </c>
      <c r="C1373" s="5">
        <v>40675</v>
      </c>
    </row>
    <row r="1374" spans="1:3" x14ac:dyDescent="0.2">
      <c r="A1374" t="s">
        <v>243</v>
      </c>
      <c r="B1374" s="4">
        <f t="shared" ca="1" si="44"/>
        <v>45248</v>
      </c>
      <c r="C1374" s="5">
        <v>36575</v>
      </c>
    </row>
    <row r="1375" spans="1:3" x14ac:dyDescent="0.2">
      <c r="A1375" t="s">
        <v>248</v>
      </c>
      <c r="B1375" s="4">
        <f t="shared" ca="1" si="44"/>
        <v>45248</v>
      </c>
      <c r="C1375" s="5">
        <v>27895</v>
      </c>
    </row>
    <row r="1376" spans="1:3" x14ac:dyDescent="0.2">
      <c r="A1376" t="s">
        <v>271</v>
      </c>
      <c r="B1376" s="4">
        <f t="shared" ca="1" si="44"/>
        <v>45248</v>
      </c>
      <c r="C1376" s="5">
        <v>44105</v>
      </c>
    </row>
    <row r="1377" spans="1:3" x14ac:dyDescent="0.2">
      <c r="A1377" t="s">
        <v>301</v>
      </c>
      <c r="B1377" s="4">
        <f t="shared" ca="1" si="44"/>
        <v>45248</v>
      </c>
      <c r="C1377" s="5">
        <v>41745</v>
      </c>
    </row>
    <row r="1378" spans="1:3" x14ac:dyDescent="0.2">
      <c r="A1378" t="s">
        <v>313</v>
      </c>
      <c r="B1378" s="4">
        <f t="shared" ca="1" si="44"/>
        <v>45248</v>
      </c>
      <c r="C1378" s="5">
        <v>26450</v>
      </c>
    </row>
    <row r="1379" spans="1:3" x14ac:dyDescent="0.2">
      <c r="A1379" t="s">
        <v>320</v>
      </c>
      <c r="B1379" s="4">
        <f t="shared" ca="1" si="44"/>
        <v>45248</v>
      </c>
      <c r="C1379" s="5">
        <v>59435</v>
      </c>
    </row>
    <row r="1380" spans="1:3" x14ac:dyDescent="0.2">
      <c r="A1380" t="s">
        <v>337</v>
      </c>
      <c r="B1380" s="4">
        <f t="shared" ca="1" si="44"/>
        <v>45248</v>
      </c>
      <c r="C1380" s="5">
        <v>79975</v>
      </c>
    </row>
    <row r="1381" spans="1:3" x14ac:dyDescent="0.2">
      <c r="A1381" t="s">
        <v>360</v>
      </c>
      <c r="B1381" s="4">
        <f t="shared" ca="1" si="44"/>
        <v>45248</v>
      </c>
      <c r="C1381" s="5">
        <v>46495</v>
      </c>
    </row>
    <row r="1382" spans="1:3" x14ac:dyDescent="0.2">
      <c r="A1382" t="s">
        <v>363</v>
      </c>
      <c r="B1382" s="4">
        <f t="shared" ca="1" si="44"/>
        <v>45248</v>
      </c>
      <c r="C1382" s="5">
        <v>45150</v>
      </c>
    </row>
    <row r="1383" spans="1:3" x14ac:dyDescent="0.2">
      <c r="A1383" t="s">
        <v>368</v>
      </c>
      <c r="B1383" s="4">
        <f t="shared" ca="1" si="44"/>
        <v>45248</v>
      </c>
      <c r="C1383" s="5">
        <v>80195</v>
      </c>
    </row>
    <row r="1384" spans="1:3" x14ac:dyDescent="0.2">
      <c r="A1384" t="s">
        <v>372</v>
      </c>
      <c r="B1384" s="4">
        <f t="shared" ca="1" si="44"/>
        <v>45248</v>
      </c>
      <c r="C1384" s="5">
        <v>28375</v>
      </c>
    </row>
    <row r="1385" spans="1:3" x14ac:dyDescent="0.2">
      <c r="A1385" t="s">
        <v>407</v>
      </c>
      <c r="B1385" s="4">
        <f t="shared" ca="1" si="44"/>
        <v>45248</v>
      </c>
      <c r="C1385" s="5">
        <v>45980</v>
      </c>
    </row>
    <row r="1386" spans="1:3" x14ac:dyDescent="0.2">
      <c r="A1386" t="s">
        <v>408</v>
      </c>
      <c r="B1386" s="4">
        <f t="shared" ca="1" si="44"/>
        <v>45248</v>
      </c>
      <c r="C1386" s="5">
        <v>76770</v>
      </c>
    </row>
    <row r="1387" spans="1:3" x14ac:dyDescent="0.2">
      <c r="A1387" t="s">
        <v>416</v>
      </c>
      <c r="B1387" s="4">
        <f t="shared" ca="1" si="44"/>
        <v>45248</v>
      </c>
      <c r="C1387" s="5">
        <v>37745</v>
      </c>
    </row>
    <row r="1388" spans="1:3" x14ac:dyDescent="0.2">
      <c r="A1388" t="s">
        <v>420</v>
      </c>
      <c r="B1388" s="4">
        <f t="shared" ca="1" si="44"/>
        <v>45248</v>
      </c>
      <c r="C1388" s="5">
        <v>22695</v>
      </c>
    </row>
    <row r="1389" spans="1:3" x14ac:dyDescent="0.2">
      <c r="A1389" t="s">
        <v>427</v>
      </c>
      <c r="B1389" s="4">
        <f t="shared" ca="1" si="44"/>
        <v>45248</v>
      </c>
      <c r="C1389" s="5">
        <v>49265</v>
      </c>
    </row>
    <row r="1390" spans="1:3" x14ac:dyDescent="0.2">
      <c r="A1390" t="s">
        <v>441</v>
      </c>
      <c r="B1390" s="4">
        <f t="shared" ca="1" si="44"/>
        <v>45248</v>
      </c>
      <c r="C1390" s="5">
        <v>17705</v>
      </c>
    </row>
    <row r="1391" spans="1:3" x14ac:dyDescent="0.2">
      <c r="A1391" t="s">
        <v>445</v>
      </c>
      <c r="B1391" s="4">
        <f t="shared" ca="1" si="44"/>
        <v>45248</v>
      </c>
      <c r="C1391" s="5">
        <v>27825</v>
      </c>
    </row>
    <row r="1392" spans="1:3" x14ac:dyDescent="0.2">
      <c r="A1392" t="s">
        <v>72</v>
      </c>
      <c r="B1392" s="4">
        <f t="shared" ref="B1392:B1426" ca="1" si="45">TODAY()-155</f>
        <v>45249</v>
      </c>
      <c r="C1392" s="5">
        <v>44475</v>
      </c>
    </row>
    <row r="1393" spans="1:3" x14ac:dyDescent="0.2">
      <c r="A1393" t="s">
        <v>93</v>
      </c>
      <c r="B1393" s="4">
        <f t="shared" ca="1" si="45"/>
        <v>45249</v>
      </c>
      <c r="C1393" s="5">
        <v>42115</v>
      </c>
    </row>
    <row r="1394" spans="1:3" x14ac:dyDescent="0.2">
      <c r="A1394" t="s">
        <v>97</v>
      </c>
      <c r="B1394" s="4">
        <f t="shared" ca="1" si="45"/>
        <v>45249</v>
      </c>
      <c r="C1394" s="5">
        <v>20970</v>
      </c>
    </row>
    <row r="1395" spans="1:3" x14ac:dyDescent="0.2">
      <c r="A1395" t="s">
        <v>103</v>
      </c>
      <c r="B1395" s="4">
        <f t="shared" ca="1" si="45"/>
        <v>45249</v>
      </c>
      <c r="C1395" s="5">
        <v>41805</v>
      </c>
    </row>
    <row r="1396" spans="1:3" x14ac:dyDescent="0.2">
      <c r="A1396" t="s">
        <v>118</v>
      </c>
      <c r="B1396" s="4">
        <f t="shared" ca="1" si="45"/>
        <v>45249</v>
      </c>
      <c r="C1396" s="5">
        <v>84355</v>
      </c>
    </row>
    <row r="1397" spans="1:3" x14ac:dyDescent="0.2">
      <c r="A1397" t="s">
        <v>125</v>
      </c>
      <c r="B1397" s="4">
        <f t="shared" ca="1" si="45"/>
        <v>45249</v>
      </c>
      <c r="C1397" s="5">
        <v>14965</v>
      </c>
    </row>
    <row r="1398" spans="1:3" x14ac:dyDescent="0.2">
      <c r="A1398" t="s">
        <v>127</v>
      </c>
      <c r="B1398" s="4">
        <f t="shared" ca="1" si="45"/>
        <v>45249</v>
      </c>
      <c r="C1398" s="5">
        <v>75830</v>
      </c>
    </row>
    <row r="1399" spans="1:3" x14ac:dyDescent="0.2">
      <c r="A1399" t="s">
        <v>130</v>
      </c>
      <c r="B1399" s="4">
        <f t="shared" ca="1" si="45"/>
        <v>45249</v>
      </c>
      <c r="C1399" s="5">
        <v>72050</v>
      </c>
    </row>
    <row r="1400" spans="1:3" x14ac:dyDescent="0.2">
      <c r="A1400" t="s">
        <v>152</v>
      </c>
      <c r="B1400" s="4">
        <f t="shared" ca="1" si="45"/>
        <v>45249</v>
      </c>
      <c r="C1400" s="5">
        <v>79810</v>
      </c>
    </row>
    <row r="1401" spans="1:3" x14ac:dyDescent="0.2">
      <c r="A1401" t="s">
        <v>162</v>
      </c>
      <c r="B1401" s="4">
        <f t="shared" ca="1" si="45"/>
        <v>45249</v>
      </c>
      <c r="C1401" s="5">
        <v>22965</v>
      </c>
    </row>
    <row r="1402" spans="1:3" x14ac:dyDescent="0.2">
      <c r="A1402" t="s">
        <v>165</v>
      </c>
      <c r="B1402" s="4">
        <f t="shared" ca="1" si="45"/>
        <v>45249</v>
      </c>
      <c r="C1402" s="5">
        <v>5740</v>
      </c>
    </row>
    <row r="1403" spans="1:3" x14ac:dyDescent="0.2">
      <c r="A1403" t="s">
        <v>176</v>
      </c>
      <c r="B1403" s="4">
        <f t="shared" ca="1" si="45"/>
        <v>45249</v>
      </c>
      <c r="C1403" s="5">
        <v>80960</v>
      </c>
    </row>
    <row r="1404" spans="1:3" x14ac:dyDescent="0.2">
      <c r="A1404" t="s">
        <v>208</v>
      </c>
      <c r="B1404" s="4">
        <f t="shared" ca="1" si="45"/>
        <v>45249</v>
      </c>
      <c r="C1404" s="5">
        <v>41305</v>
      </c>
    </row>
    <row r="1405" spans="1:3" x14ac:dyDescent="0.2">
      <c r="A1405" t="s">
        <v>244</v>
      </c>
      <c r="B1405" s="4">
        <f t="shared" ca="1" si="45"/>
        <v>45249</v>
      </c>
      <c r="C1405" s="5">
        <v>65340</v>
      </c>
    </row>
    <row r="1406" spans="1:3" x14ac:dyDescent="0.2">
      <c r="A1406" t="s">
        <v>245</v>
      </c>
      <c r="B1406" s="4">
        <f t="shared" ca="1" si="45"/>
        <v>45249</v>
      </c>
      <c r="C1406" s="5">
        <v>18650</v>
      </c>
    </row>
    <row r="1407" spans="1:3" x14ac:dyDescent="0.2">
      <c r="A1407" t="s">
        <v>248</v>
      </c>
      <c r="B1407" s="4">
        <f t="shared" ca="1" si="45"/>
        <v>45249</v>
      </c>
      <c r="C1407" s="5">
        <v>33945</v>
      </c>
    </row>
    <row r="1408" spans="1:3" x14ac:dyDescent="0.2">
      <c r="A1408" t="s">
        <v>271</v>
      </c>
      <c r="B1408" s="4">
        <f t="shared" ca="1" si="45"/>
        <v>45249</v>
      </c>
      <c r="C1408" s="5">
        <v>23810</v>
      </c>
    </row>
    <row r="1409" spans="1:3" x14ac:dyDescent="0.2">
      <c r="A1409" t="s">
        <v>313</v>
      </c>
      <c r="B1409" s="4">
        <f t="shared" ca="1" si="45"/>
        <v>45249</v>
      </c>
      <c r="C1409" s="5">
        <v>16200</v>
      </c>
    </row>
    <row r="1410" spans="1:3" x14ac:dyDescent="0.2">
      <c r="A1410" t="s">
        <v>320</v>
      </c>
      <c r="B1410" s="4">
        <f t="shared" ca="1" si="45"/>
        <v>45249</v>
      </c>
      <c r="C1410" s="5">
        <v>49555</v>
      </c>
    </row>
    <row r="1411" spans="1:3" x14ac:dyDescent="0.2">
      <c r="A1411" t="s">
        <v>328</v>
      </c>
      <c r="B1411" s="4">
        <f t="shared" ca="1" si="45"/>
        <v>45249</v>
      </c>
      <c r="C1411" s="5">
        <v>21360</v>
      </c>
    </row>
    <row r="1412" spans="1:3" x14ac:dyDescent="0.2">
      <c r="A1412" t="s">
        <v>333</v>
      </c>
      <c r="B1412" s="4">
        <f t="shared" ca="1" si="45"/>
        <v>45249</v>
      </c>
      <c r="C1412" s="5">
        <v>25580</v>
      </c>
    </row>
    <row r="1413" spans="1:3" x14ac:dyDescent="0.2">
      <c r="A1413" t="s">
        <v>352</v>
      </c>
      <c r="B1413" s="4">
        <f t="shared" ca="1" si="45"/>
        <v>45249</v>
      </c>
      <c r="C1413" s="5">
        <v>25315</v>
      </c>
    </row>
    <row r="1414" spans="1:3" x14ac:dyDescent="0.2">
      <c r="A1414" t="s">
        <v>360</v>
      </c>
      <c r="B1414" s="4">
        <f t="shared" ca="1" si="45"/>
        <v>45249</v>
      </c>
      <c r="C1414" s="5">
        <v>16670</v>
      </c>
    </row>
    <row r="1415" spans="1:3" x14ac:dyDescent="0.2">
      <c r="A1415" t="s">
        <v>363</v>
      </c>
      <c r="B1415" s="4">
        <f t="shared" ca="1" si="45"/>
        <v>45249</v>
      </c>
      <c r="C1415" s="5">
        <v>9390</v>
      </c>
    </row>
    <row r="1416" spans="1:3" x14ac:dyDescent="0.2">
      <c r="A1416" t="s">
        <v>368</v>
      </c>
      <c r="B1416" s="4">
        <f t="shared" ca="1" si="45"/>
        <v>45249</v>
      </c>
      <c r="C1416" s="5">
        <v>76955</v>
      </c>
    </row>
    <row r="1417" spans="1:3" x14ac:dyDescent="0.2">
      <c r="A1417" t="s">
        <v>371</v>
      </c>
      <c r="B1417" s="4">
        <f t="shared" ca="1" si="45"/>
        <v>45249</v>
      </c>
      <c r="C1417" s="5">
        <v>79820</v>
      </c>
    </row>
    <row r="1418" spans="1:3" x14ac:dyDescent="0.2">
      <c r="A1418" t="s">
        <v>372</v>
      </c>
      <c r="B1418" s="4">
        <f t="shared" ca="1" si="45"/>
        <v>45249</v>
      </c>
      <c r="C1418" s="5">
        <v>21575</v>
      </c>
    </row>
    <row r="1419" spans="1:3" x14ac:dyDescent="0.2">
      <c r="A1419" t="s">
        <v>375</v>
      </c>
      <c r="B1419" s="4">
        <f t="shared" ca="1" si="45"/>
        <v>45249</v>
      </c>
      <c r="C1419" s="5">
        <v>74870</v>
      </c>
    </row>
    <row r="1420" spans="1:3" x14ac:dyDescent="0.2">
      <c r="A1420" t="s">
        <v>400</v>
      </c>
      <c r="B1420" s="4">
        <f t="shared" ca="1" si="45"/>
        <v>45249</v>
      </c>
      <c r="C1420" s="5">
        <v>9525</v>
      </c>
    </row>
    <row r="1421" spans="1:3" x14ac:dyDescent="0.2">
      <c r="A1421" t="s">
        <v>405</v>
      </c>
      <c r="B1421" s="4">
        <f t="shared" ca="1" si="45"/>
        <v>45249</v>
      </c>
      <c r="C1421" s="5">
        <v>81925</v>
      </c>
    </row>
    <row r="1422" spans="1:3" x14ac:dyDescent="0.2">
      <c r="A1422" t="s">
        <v>416</v>
      </c>
      <c r="B1422" s="4">
        <f t="shared" ca="1" si="45"/>
        <v>45249</v>
      </c>
      <c r="C1422" s="5">
        <v>66155</v>
      </c>
    </row>
    <row r="1423" spans="1:3" x14ac:dyDescent="0.2">
      <c r="A1423" t="s">
        <v>418</v>
      </c>
      <c r="B1423" s="4">
        <f t="shared" ca="1" si="45"/>
        <v>45249</v>
      </c>
      <c r="C1423" s="5">
        <v>46095</v>
      </c>
    </row>
    <row r="1424" spans="1:3" x14ac:dyDescent="0.2">
      <c r="A1424" t="s">
        <v>423</v>
      </c>
      <c r="B1424" s="4">
        <f t="shared" ca="1" si="45"/>
        <v>45249</v>
      </c>
      <c r="C1424" s="5">
        <v>15450</v>
      </c>
    </row>
    <row r="1425" spans="1:3" x14ac:dyDescent="0.2">
      <c r="A1425" t="s">
        <v>431</v>
      </c>
      <c r="B1425" s="4">
        <f t="shared" ca="1" si="45"/>
        <v>45249</v>
      </c>
      <c r="C1425" s="5">
        <v>66015</v>
      </c>
    </row>
    <row r="1426" spans="1:3" x14ac:dyDescent="0.2">
      <c r="A1426" t="s">
        <v>436</v>
      </c>
      <c r="B1426" s="4">
        <f t="shared" ca="1" si="45"/>
        <v>45249</v>
      </c>
      <c r="C1426" s="5">
        <v>46780</v>
      </c>
    </row>
    <row r="1427" spans="1:3" x14ac:dyDescent="0.2">
      <c r="A1427" t="s">
        <v>59</v>
      </c>
      <c r="B1427" s="4">
        <f t="shared" ref="B1427:B1458" ca="1" si="46">TODAY()-154</f>
        <v>45250</v>
      </c>
      <c r="C1427" s="5">
        <v>13725</v>
      </c>
    </row>
    <row r="1428" spans="1:3" x14ac:dyDescent="0.2">
      <c r="A1428" t="s">
        <v>78</v>
      </c>
      <c r="B1428" s="4">
        <f t="shared" ca="1" si="46"/>
        <v>45250</v>
      </c>
      <c r="C1428" s="5">
        <v>34100</v>
      </c>
    </row>
    <row r="1429" spans="1:3" x14ac:dyDescent="0.2">
      <c r="A1429" t="s">
        <v>80</v>
      </c>
      <c r="B1429" s="4">
        <f t="shared" ca="1" si="46"/>
        <v>45250</v>
      </c>
      <c r="C1429" s="5">
        <v>55415</v>
      </c>
    </row>
    <row r="1430" spans="1:3" x14ac:dyDescent="0.2">
      <c r="A1430" t="s">
        <v>93</v>
      </c>
      <c r="B1430" s="4">
        <f t="shared" ca="1" si="46"/>
        <v>45250</v>
      </c>
      <c r="C1430" s="5">
        <v>54745</v>
      </c>
    </row>
    <row r="1431" spans="1:3" x14ac:dyDescent="0.2">
      <c r="A1431" t="s">
        <v>97</v>
      </c>
      <c r="B1431" s="4">
        <f t="shared" ca="1" si="46"/>
        <v>45250</v>
      </c>
      <c r="C1431" s="5">
        <v>48870</v>
      </c>
    </row>
    <row r="1432" spans="1:3" x14ac:dyDescent="0.2">
      <c r="A1432" t="s">
        <v>103</v>
      </c>
      <c r="B1432" s="4">
        <f t="shared" ca="1" si="46"/>
        <v>45250</v>
      </c>
      <c r="C1432" s="5">
        <v>17640</v>
      </c>
    </row>
    <row r="1433" spans="1:3" x14ac:dyDescent="0.2">
      <c r="A1433" t="s">
        <v>108</v>
      </c>
      <c r="B1433" s="4">
        <f t="shared" ca="1" si="46"/>
        <v>45250</v>
      </c>
      <c r="C1433" s="5">
        <v>46460</v>
      </c>
    </row>
    <row r="1434" spans="1:3" x14ac:dyDescent="0.2">
      <c r="A1434" t="s">
        <v>118</v>
      </c>
      <c r="B1434" s="4">
        <f t="shared" ca="1" si="46"/>
        <v>45250</v>
      </c>
      <c r="C1434" s="5">
        <v>39935</v>
      </c>
    </row>
    <row r="1435" spans="1:3" x14ac:dyDescent="0.2">
      <c r="A1435" t="s">
        <v>132</v>
      </c>
      <c r="B1435" s="4">
        <f t="shared" ca="1" si="46"/>
        <v>45250</v>
      </c>
      <c r="C1435" s="5">
        <v>44490</v>
      </c>
    </row>
    <row r="1436" spans="1:3" x14ac:dyDescent="0.2">
      <c r="A1436" t="s">
        <v>143</v>
      </c>
      <c r="B1436" s="4">
        <f t="shared" ca="1" si="46"/>
        <v>45250</v>
      </c>
      <c r="C1436" s="5">
        <v>77970</v>
      </c>
    </row>
    <row r="1437" spans="1:3" x14ac:dyDescent="0.2">
      <c r="A1437" t="s">
        <v>152</v>
      </c>
      <c r="B1437" s="4">
        <f t="shared" ca="1" si="46"/>
        <v>45250</v>
      </c>
      <c r="C1437" s="5">
        <v>55340</v>
      </c>
    </row>
    <row r="1438" spans="1:3" x14ac:dyDescent="0.2">
      <c r="A1438" t="s">
        <v>157</v>
      </c>
      <c r="B1438" s="4">
        <f t="shared" ca="1" si="46"/>
        <v>45250</v>
      </c>
      <c r="C1438" s="5">
        <v>53675</v>
      </c>
    </row>
    <row r="1439" spans="1:3" x14ac:dyDescent="0.2">
      <c r="A1439" t="s">
        <v>158</v>
      </c>
      <c r="B1439" s="4">
        <f t="shared" ca="1" si="46"/>
        <v>45250</v>
      </c>
      <c r="C1439" s="5">
        <v>6335</v>
      </c>
    </row>
    <row r="1440" spans="1:3" x14ac:dyDescent="0.2">
      <c r="A1440" t="s">
        <v>163</v>
      </c>
      <c r="B1440" s="4">
        <f t="shared" ca="1" si="46"/>
        <v>45250</v>
      </c>
      <c r="C1440" s="5">
        <v>49660</v>
      </c>
    </row>
    <row r="1441" spans="1:3" x14ac:dyDescent="0.2">
      <c r="A1441" t="s">
        <v>183</v>
      </c>
      <c r="B1441" s="4">
        <f t="shared" ca="1" si="46"/>
        <v>45250</v>
      </c>
      <c r="C1441" s="5">
        <v>16360</v>
      </c>
    </row>
    <row r="1442" spans="1:3" x14ac:dyDescent="0.2">
      <c r="A1442" t="s">
        <v>242</v>
      </c>
      <c r="B1442" s="4">
        <f t="shared" ca="1" si="46"/>
        <v>45250</v>
      </c>
      <c r="C1442" s="5">
        <v>78915</v>
      </c>
    </row>
    <row r="1443" spans="1:3" x14ac:dyDescent="0.2">
      <c r="A1443" t="s">
        <v>244</v>
      </c>
      <c r="B1443" s="4">
        <f t="shared" ca="1" si="46"/>
        <v>45250</v>
      </c>
      <c r="C1443" s="5">
        <v>8395</v>
      </c>
    </row>
    <row r="1444" spans="1:3" x14ac:dyDescent="0.2">
      <c r="A1444" t="s">
        <v>261</v>
      </c>
      <c r="B1444" s="4">
        <f t="shared" ca="1" si="46"/>
        <v>45250</v>
      </c>
      <c r="C1444" s="5">
        <v>83805</v>
      </c>
    </row>
    <row r="1445" spans="1:3" x14ac:dyDescent="0.2">
      <c r="A1445" t="s">
        <v>301</v>
      </c>
      <c r="B1445" s="4">
        <f t="shared" ca="1" si="46"/>
        <v>45250</v>
      </c>
      <c r="C1445" s="5">
        <v>31220</v>
      </c>
    </row>
    <row r="1446" spans="1:3" x14ac:dyDescent="0.2">
      <c r="A1446" t="s">
        <v>302</v>
      </c>
      <c r="B1446" s="4">
        <f t="shared" ca="1" si="46"/>
        <v>45250</v>
      </c>
      <c r="C1446" s="5">
        <v>78085</v>
      </c>
    </row>
    <row r="1447" spans="1:3" x14ac:dyDescent="0.2">
      <c r="A1447" t="s">
        <v>306</v>
      </c>
      <c r="B1447" s="4">
        <f t="shared" ca="1" si="46"/>
        <v>45250</v>
      </c>
      <c r="C1447" s="5">
        <v>72565</v>
      </c>
    </row>
    <row r="1448" spans="1:3" x14ac:dyDescent="0.2">
      <c r="A1448" t="s">
        <v>328</v>
      </c>
      <c r="B1448" s="4">
        <f t="shared" ca="1" si="46"/>
        <v>45250</v>
      </c>
      <c r="C1448" s="5">
        <v>40565</v>
      </c>
    </row>
    <row r="1449" spans="1:3" x14ac:dyDescent="0.2">
      <c r="A1449" t="s">
        <v>340</v>
      </c>
      <c r="B1449" s="4">
        <f t="shared" ca="1" si="46"/>
        <v>45250</v>
      </c>
      <c r="C1449" s="5">
        <v>40625</v>
      </c>
    </row>
    <row r="1450" spans="1:3" x14ac:dyDescent="0.2">
      <c r="A1450" t="s">
        <v>347</v>
      </c>
      <c r="B1450" s="4">
        <f t="shared" ca="1" si="46"/>
        <v>45250</v>
      </c>
      <c r="C1450" s="5">
        <v>32810</v>
      </c>
    </row>
    <row r="1451" spans="1:3" x14ac:dyDescent="0.2">
      <c r="A1451" t="s">
        <v>352</v>
      </c>
      <c r="B1451" s="4">
        <f t="shared" ca="1" si="46"/>
        <v>45250</v>
      </c>
      <c r="C1451" s="5">
        <v>75695</v>
      </c>
    </row>
    <row r="1452" spans="1:3" x14ac:dyDescent="0.2">
      <c r="A1452" t="s">
        <v>357</v>
      </c>
      <c r="B1452" s="4">
        <f t="shared" ca="1" si="46"/>
        <v>45250</v>
      </c>
      <c r="C1452" s="5">
        <v>46565</v>
      </c>
    </row>
    <row r="1453" spans="1:3" x14ac:dyDescent="0.2">
      <c r="A1453" t="s">
        <v>372</v>
      </c>
      <c r="B1453" s="4">
        <f t="shared" ca="1" si="46"/>
        <v>45250</v>
      </c>
      <c r="C1453" s="5">
        <v>74355</v>
      </c>
    </row>
    <row r="1454" spans="1:3" x14ac:dyDescent="0.2">
      <c r="A1454" t="s">
        <v>393</v>
      </c>
      <c r="B1454" s="4">
        <f t="shared" ca="1" si="46"/>
        <v>45250</v>
      </c>
      <c r="C1454" s="5">
        <v>38995</v>
      </c>
    </row>
    <row r="1455" spans="1:3" x14ac:dyDescent="0.2">
      <c r="A1455" t="s">
        <v>416</v>
      </c>
      <c r="B1455" s="4">
        <f t="shared" ca="1" si="46"/>
        <v>45250</v>
      </c>
      <c r="C1455" s="5">
        <v>13615</v>
      </c>
    </row>
    <row r="1456" spans="1:3" x14ac:dyDescent="0.2">
      <c r="A1456" t="s">
        <v>427</v>
      </c>
      <c r="B1456" s="4">
        <f t="shared" ca="1" si="46"/>
        <v>45250</v>
      </c>
      <c r="C1456" s="5">
        <v>64135</v>
      </c>
    </row>
    <row r="1457" spans="1:3" x14ac:dyDescent="0.2">
      <c r="A1457" t="s">
        <v>428</v>
      </c>
      <c r="B1457" s="4">
        <f t="shared" ca="1" si="46"/>
        <v>45250</v>
      </c>
      <c r="C1457" s="5">
        <v>79470</v>
      </c>
    </row>
    <row r="1458" spans="1:3" x14ac:dyDescent="0.2">
      <c r="A1458" t="s">
        <v>436</v>
      </c>
      <c r="B1458" s="4">
        <f t="shared" ca="1" si="46"/>
        <v>45250</v>
      </c>
      <c r="C1458" s="5">
        <v>79215</v>
      </c>
    </row>
    <row r="1459" spans="1:3" x14ac:dyDescent="0.2">
      <c r="A1459" t="s">
        <v>51</v>
      </c>
      <c r="B1459" s="4">
        <f t="shared" ref="B1459:B1487" ca="1" si="47">TODAY()-153</f>
        <v>45251</v>
      </c>
      <c r="C1459" s="5">
        <v>47365</v>
      </c>
    </row>
    <row r="1460" spans="1:3" x14ac:dyDescent="0.2">
      <c r="A1460" t="s">
        <v>59</v>
      </c>
      <c r="B1460" s="4">
        <f t="shared" ca="1" si="47"/>
        <v>45251</v>
      </c>
      <c r="C1460" s="5">
        <v>54035</v>
      </c>
    </row>
    <row r="1461" spans="1:3" x14ac:dyDescent="0.2">
      <c r="A1461" t="s">
        <v>66</v>
      </c>
      <c r="B1461" s="4">
        <f t="shared" ca="1" si="47"/>
        <v>45251</v>
      </c>
      <c r="C1461" s="5">
        <v>52575</v>
      </c>
    </row>
    <row r="1462" spans="1:3" x14ac:dyDescent="0.2">
      <c r="A1462" t="s">
        <v>70</v>
      </c>
      <c r="B1462" s="4">
        <f t="shared" ca="1" si="47"/>
        <v>45251</v>
      </c>
      <c r="C1462" s="5">
        <v>15130</v>
      </c>
    </row>
    <row r="1463" spans="1:3" x14ac:dyDescent="0.2">
      <c r="A1463" t="s">
        <v>80</v>
      </c>
      <c r="B1463" s="4">
        <f t="shared" ca="1" si="47"/>
        <v>45251</v>
      </c>
      <c r="C1463" s="5">
        <v>8210</v>
      </c>
    </row>
    <row r="1464" spans="1:3" x14ac:dyDescent="0.2">
      <c r="A1464" t="s">
        <v>125</v>
      </c>
      <c r="B1464" s="4">
        <f t="shared" ca="1" si="47"/>
        <v>45251</v>
      </c>
      <c r="C1464" s="5">
        <v>34680</v>
      </c>
    </row>
    <row r="1465" spans="1:3" x14ac:dyDescent="0.2">
      <c r="A1465" t="s">
        <v>127</v>
      </c>
      <c r="B1465" s="4">
        <f t="shared" ca="1" si="47"/>
        <v>45251</v>
      </c>
      <c r="C1465" s="5">
        <v>47285</v>
      </c>
    </row>
    <row r="1466" spans="1:3" x14ac:dyDescent="0.2">
      <c r="A1466" t="s">
        <v>130</v>
      </c>
      <c r="B1466" s="4">
        <f t="shared" ca="1" si="47"/>
        <v>45251</v>
      </c>
      <c r="C1466" s="5">
        <v>74760</v>
      </c>
    </row>
    <row r="1467" spans="1:3" x14ac:dyDescent="0.2">
      <c r="A1467" t="s">
        <v>148</v>
      </c>
      <c r="B1467" s="4">
        <f t="shared" ca="1" si="47"/>
        <v>45251</v>
      </c>
      <c r="C1467" s="5">
        <v>36190</v>
      </c>
    </row>
    <row r="1468" spans="1:3" x14ac:dyDescent="0.2">
      <c r="A1468" t="s">
        <v>152</v>
      </c>
      <c r="B1468" s="4">
        <f t="shared" ca="1" si="47"/>
        <v>45251</v>
      </c>
      <c r="C1468" s="5">
        <v>73575</v>
      </c>
    </row>
    <row r="1469" spans="1:3" x14ac:dyDescent="0.2">
      <c r="A1469" t="s">
        <v>165</v>
      </c>
      <c r="B1469" s="4">
        <f t="shared" ca="1" si="47"/>
        <v>45251</v>
      </c>
      <c r="C1469" s="5">
        <v>76135</v>
      </c>
    </row>
    <row r="1470" spans="1:3" x14ac:dyDescent="0.2">
      <c r="A1470" t="s">
        <v>176</v>
      </c>
      <c r="B1470" s="4">
        <f t="shared" ca="1" si="47"/>
        <v>45251</v>
      </c>
      <c r="C1470" s="5">
        <v>39610</v>
      </c>
    </row>
    <row r="1471" spans="1:3" x14ac:dyDescent="0.2">
      <c r="A1471" t="s">
        <v>183</v>
      </c>
      <c r="B1471" s="4">
        <f t="shared" ca="1" si="47"/>
        <v>45251</v>
      </c>
      <c r="C1471" s="5">
        <v>79465</v>
      </c>
    </row>
    <row r="1472" spans="1:3" x14ac:dyDescent="0.2">
      <c r="A1472" t="s">
        <v>227</v>
      </c>
      <c r="B1472" s="4">
        <f t="shared" ca="1" si="47"/>
        <v>45251</v>
      </c>
      <c r="C1472" s="5">
        <v>22580</v>
      </c>
    </row>
    <row r="1473" spans="1:3" x14ac:dyDescent="0.2">
      <c r="A1473" t="s">
        <v>243</v>
      </c>
      <c r="B1473" s="4">
        <f t="shared" ca="1" si="47"/>
        <v>45251</v>
      </c>
      <c r="C1473" s="5">
        <v>17070</v>
      </c>
    </row>
    <row r="1474" spans="1:3" x14ac:dyDescent="0.2">
      <c r="A1474" t="s">
        <v>261</v>
      </c>
      <c r="B1474" s="4">
        <f t="shared" ca="1" si="47"/>
        <v>45251</v>
      </c>
      <c r="C1474" s="5">
        <v>23525</v>
      </c>
    </row>
    <row r="1475" spans="1:3" x14ac:dyDescent="0.2">
      <c r="A1475" t="s">
        <v>271</v>
      </c>
      <c r="B1475" s="4">
        <f t="shared" ca="1" si="47"/>
        <v>45251</v>
      </c>
      <c r="C1475" s="5">
        <v>50040</v>
      </c>
    </row>
    <row r="1476" spans="1:3" x14ac:dyDescent="0.2">
      <c r="A1476" t="s">
        <v>276</v>
      </c>
      <c r="B1476" s="4">
        <f t="shared" ca="1" si="47"/>
        <v>45251</v>
      </c>
      <c r="C1476" s="5">
        <v>26185</v>
      </c>
    </row>
    <row r="1477" spans="1:3" x14ac:dyDescent="0.2">
      <c r="A1477" t="s">
        <v>328</v>
      </c>
      <c r="B1477" s="4">
        <f t="shared" ca="1" si="47"/>
        <v>45251</v>
      </c>
      <c r="C1477" s="5">
        <v>82710</v>
      </c>
    </row>
    <row r="1478" spans="1:3" x14ac:dyDescent="0.2">
      <c r="A1478" t="s">
        <v>356</v>
      </c>
      <c r="B1478" s="4">
        <f t="shared" ca="1" si="47"/>
        <v>45251</v>
      </c>
      <c r="C1478" s="5">
        <v>50405</v>
      </c>
    </row>
    <row r="1479" spans="1:3" x14ac:dyDescent="0.2">
      <c r="A1479" t="s">
        <v>360</v>
      </c>
      <c r="B1479" s="4">
        <f t="shared" ca="1" si="47"/>
        <v>45251</v>
      </c>
      <c r="C1479" s="5">
        <v>25375</v>
      </c>
    </row>
    <row r="1480" spans="1:3" x14ac:dyDescent="0.2">
      <c r="A1480" t="s">
        <v>363</v>
      </c>
      <c r="B1480" s="4">
        <f t="shared" ca="1" si="47"/>
        <v>45251</v>
      </c>
      <c r="C1480" s="5">
        <v>10840</v>
      </c>
    </row>
    <row r="1481" spans="1:3" x14ac:dyDescent="0.2">
      <c r="A1481" t="s">
        <v>372</v>
      </c>
      <c r="B1481" s="4">
        <f t="shared" ca="1" si="47"/>
        <v>45251</v>
      </c>
      <c r="C1481" s="5">
        <v>43495</v>
      </c>
    </row>
    <row r="1482" spans="1:3" x14ac:dyDescent="0.2">
      <c r="A1482" t="s">
        <v>388</v>
      </c>
      <c r="B1482" s="4">
        <f t="shared" ca="1" si="47"/>
        <v>45251</v>
      </c>
      <c r="C1482" s="5">
        <v>64215</v>
      </c>
    </row>
    <row r="1483" spans="1:3" x14ac:dyDescent="0.2">
      <c r="A1483" t="s">
        <v>389</v>
      </c>
      <c r="B1483" s="4">
        <f t="shared" ca="1" si="47"/>
        <v>45251</v>
      </c>
      <c r="C1483" s="5">
        <v>62410</v>
      </c>
    </row>
    <row r="1484" spans="1:3" x14ac:dyDescent="0.2">
      <c r="A1484" t="s">
        <v>410</v>
      </c>
      <c r="B1484" s="4">
        <f t="shared" ca="1" si="47"/>
        <v>45251</v>
      </c>
      <c r="C1484" s="5">
        <v>16500</v>
      </c>
    </row>
    <row r="1485" spans="1:3" x14ac:dyDescent="0.2">
      <c r="A1485" t="s">
        <v>413</v>
      </c>
      <c r="B1485" s="4">
        <f t="shared" ca="1" si="47"/>
        <v>45251</v>
      </c>
      <c r="C1485" s="5">
        <v>25280</v>
      </c>
    </row>
    <row r="1486" spans="1:3" x14ac:dyDescent="0.2">
      <c r="A1486" t="s">
        <v>416</v>
      </c>
      <c r="B1486" s="4">
        <f t="shared" ca="1" si="47"/>
        <v>45251</v>
      </c>
      <c r="C1486" s="5">
        <v>51775</v>
      </c>
    </row>
    <row r="1487" spans="1:3" x14ac:dyDescent="0.2">
      <c r="A1487" t="s">
        <v>418</v>
      </c>
      <c r="B1487" s="4">
        <f t="shared" ca="1" si="47"/>
        <v>45251</v>
      </c>
      <c r="C1487" s="5">
        <v>83800</v>
      </c>
    </row>
    <row r="1488" spans="1:3" x14ac:dyDescent="0.2">
      <c r="A1488" t="s">
        <v>80</v>
      </c>
      <c r="B1488" s="4">
        <f t="shared" ref="B1488:B1516" ca="1" si="48">TODAY()-152</f>
        <v>45252</v>
      </c>
      <c r="C1488" s="5">
        <v>71770</v>
      </c>
    </row>
    <row r="1489" spans="1:3" x14ac:dyDescent="0.2">
      <c r="A1489" t="s">
        <v>103</v>
      </c>
      <c r="B1489" s="4">
        <f t="shared" ca="1" si="48"/>
        <v>45252</v>
      </c>
      <c r="C1489" s="5">
        <v>60325</v>
      </c>
    </row>
    <row r="1490" spans="1:3" x14ac:dyDescent="0.2">
      <c r="A1490" t="s">
        <v>110</v>
      </c>
      <c r="B1490" s="4">
        <f t="shared" ca="1" si="48"/>
        <v>45252</v>
      </c>
      <c r="C1490" s="5">
        <v>27325</v>
      </c>
    </row>
    <row r="1491" spans="1:3" x14ac:dyDescent="0.2">
      <c r="A1491" t="s">
        <v>118</v>
      </c>
      <c r="B1491" s="4">
        <f t="shared" ca="1" si="48"/>
        <v>45252</v>
      </c>
      <c r="C1491" s="5">
        <v>51890</v>
      </c>
    </row>
    <row r="1492" spans="1:3" x14ac:dyDescent="0.2">
      <c r="A1492" t="s">
        <v>132</v>
      </c>
      <c r="B1492" s="4">
        <f t="shared" ca="1" si="48"/>
        <v>45252</v>
      </c>
      <c r="C1492" s="5">
        <v>40995</v>
      </c>
    </row>
    <row r="1493" spans="1:3" x14ac:dyDescent="0.2">
      <c r="A1493" t="s">
        <v>143</v>
      </c>
      <c r="B1493" s="4">
        <f t="shared" ca="1" si="48"/>
        <v>45252</v>
      </c>
      <c r="C1493" s="5">
        <v>22450</v>
      </c>
    </row>
    <row r="1494" spans="1:3" x14ac:dyDescent="0.2">
      <c r="A1494" t="s">
        <v>148</v>
      </c>
      <c r="B1494" s="4">
        <f t="shared" ca="1" si="48"/>
        <v>45252</v>
      </c>
      <c r="C1494" s="5">
        <v>32260</v>
      </c>
    </row>
    <row r="1495" spans="1:3" x14ac:dyDescent="0.2">
      <c r="A1495" t="s">
        <v>152</v>
      </c>
      <c r="B1495" s="4">
        <f t="shared" ca="1" si="48"/>
        <v>45252</v>
      </c>
      <c r="C1495" s="5">
        <v>68875</v>
      </c>
    </row>
    <row r="1496" spans="1:3" x14ac:dyDescent="0.2">
      <c r="A1496" t="s">
        <v>155</v>
      </c>
      <c r="B1496" s="4">
        <f t="shared" ca="1" si="48"/>
        <v>45252</v>
      </c>
      <c r="C1496" s="5">
        <v>14095</v>
      </c>
    </row>
    <row r="1497" spans="1:3" x14ac:dyDescent="0.2">
      <c r="A1497" t="s">
        <v>157</v>
      </c>
      <c r="B1497" s="4">
        <f t="shared" ca="1" si="48"/>
        <v>45252</v>
      </c>
      <c r="C1497" s="5">
        <v>68765</v>
      </c>
    </row>
    <row r="1498" spans="1:3" x14ac:dyDescent="0.2">
      <c r="A1498" t="s">
        <v>162</v>
      </c>
      <c r="B1498" s="4">
        <f t="shared" ca="1" si="48"/>
        <v>45252</v>
      </c>
      <c r="C1498" s="5">
        <v>68980</v>
      </c>
    </row>
    <row r="1499" spans="1:3" x14ac:dyDescent="0.2">
      <c r="A1499" t="s">
        <v>175</v>
      </c>
      <c r="B1499" s="4">
        <f t="shared" ca="1" si="48"/>
        <v>45252</v>
      </c>
      <c r="C1499" s="5">
        <v>9635</v>
      </c>
    </row>
    <row r="1500" spans="1:3" x14ac:dyDescent="0.2">
      <c r="A1500" t="s">
        <v>181</v>
      </c>
      <c r="B1500" s="4">
        <f t="shared" ca="1" si="48"/>
        <v>45252</v>
      </c>
      <c r="C1500" s="5">
        <v>61650</v>
      </c>
    </row>
    <row r="1501" spans="1:3" x14ac:dyDescent="0.2">
      <c r="A1501" t="s">
        <v>204</v>
      </c>
      <c r="B1501" s="4">
        <f t="shared" ca="1" si="48"/>
        <v>45252</v>
      </c>
      <c r="C1501" s="5">
        <v>70840</v>
      </c>
    </row>
    <row r="1502" spans="1:3" x14ac:dyDescent="0.2">
      <c r="A1502" t="s">
        <v>227</v>
      </c>
      <c r="B1502" s="4">
        <f t="shared" ca="1" si="48"/>
        <v>45252</v>
      </c>
      <c r="C1502" s="5">
        <v>8990</v>
      </c>
    </row>
    <row r="1503" spans="1:3" x14ac:dyDescent="0.2">
      <c r="A1503" t="s">
        <v>276</v>
      </c>
      <c r="B1503" s="4">
        <f t="shared" ca="1" si="48"/>
        <v>45252</v>
      </c>
      <c r="C1503" s="5">
        <v>67115</v>
      </c>
    </row>
    <row r="1504" spans="1:3" x14ac:dyDescent="0.2">
      <c r="A1504" t="s">
        <v>300</v>
      </c>
      <c r="B1504" s="4">
        <f t="shared" ca="1" si="48"/>
        <v>45252</v>
      </c>
      <c r="C1504" s="5">
        <v>56515</v>
      </c>
    </row>
    <row r="1505" spans="1:3" x14ac:dyDescent="0.2">
      <c r="A1505" t="s">
        <v>320</v>
      </c>
      <c r="B1505" s="4">
        <f t="shared" ca="1" si="48"/>
        <v>45252</v>
      </c>
      <c r="C1505" s="5">
        <v>17855</v>
      </c>
    </row>
    <row r="1506" spans="1:3" x14ac:dyDescent="0.2">
      <c r="A1506" t="s">
        <v>333</v>
      </c>
      <c r="B1506" s="4">
        <f t="shared" ca="1" si="48"/>
        <v>45252</v>
      </c>
      <c r="C1506" s="5">
        <v>7530</v>
      </c>
    </row>
    <row r="1507" spans="1:3" x14ac:dyDescent="0.2">
      <c r="A1507" t="s">
        <v>357</v>
      </c>
      <c r="B1507" s="4">
        <f t="shared" ca="1" si="48"/>
        <v>45252</v>
      </c>
      <c r="C1507" s="5">
        <v>62270</v>
      </c>
    </row>
    <row r="1508" spans="1:3" x14ac:dyDescent="0.2">
      <c r="A1508" t="s">
        <v>360</v>
      </c>
      <c r="B1508" s="4">
        <f t="shared" ca="1" si="48"/>
        <v>45252</v>
      </c>
      <c r="C1508" s="5">
        <v>54705</v>
      </c>
    </row>
    <row r="1509" spans="1:3" x14ac:dyDescent="0.2">
      <c r="A1509" t="s">
        <v>388</v>
      </c>
      <c r="B1509" s="4">
        <f t="shared" ca="1" si="48"/>
        <v>45252</v>
      </c>
      <c r="C1509" s="5">
        <v>52095</v>
      </c>
    </row>
    <row r="1510" spans="1:3" x14ac:dyDescent="0.2">
      <c r="A1510" t="s">
        <v>389</v>
      </c>
      <c r="B1510" s="4">
        <f t="shared" ca="1" si="48"/>
        <v>45252</v>
      </c>
      <c r="C1510" s="5">
        <v>32060</v>
      </c>
    </row>
    <row r="1511" spans="1:3" x14ac:dyDescent="0.2">
      <c r="A1511" t="s">
        <v>408</v>
      </c>
      <c r="B1511" s="4">
        <f t="shared" ca="1" si="48"/>
        <v>45252</v>
      </c>
      <c r="C1511" s="5">
        <v>25410</v>
      </c>
    </row>
    <row r="1512" spans="1:3" x14ac:dyDescent="0.2">
      <c r="A1512" t="s">
        <v>410</v>
      </c>
      <c r="B1512" s="4">
        <f t="shared" ca="1" si="48"/>
        <v>45252</v>
      </c>
      <c r="C1512" s="5">
        <v>53365</v>
      </c>
    </row>
    <row r="1513" spans="1:3" x14ac:dyDescent="0.2">
      <c r="A1513" t="s">
        <v>416</v>
      </c>
      <c r="B1513" s="4">
        <f t="shared" ca="1" si="48"/>
        <v>45252</v>
      </c>
      <c r="C1513" s="5">
        <v>52230</v>
      </c>
    </row>
    <row r="1514" spans="1:3" x14ac:dyDescent="0.2">
      <c r="A1514" t="s">
        <v>423</v>
      </c>
      <c r="B1514" s="4">
        <f t="shared" ca="1" si="48"/>
        <v>45252</v>
      </c>
      <c r="C1514" s="5">
        <v>27695</v>
      </c>
    </row>
    <row r="1515" spans="1:3" x14ac:dyDescent="0.2">
      <c r="A1515" t="s">
        <v>427</v>
      </c>
      <c r="B1515" s="4">
        <f t="shared" ca="1" si="48"/>
        <v>45252</v>
      </c>
      <c r="C1515" s="5">
        <v>29670</v>
      </c>
    </row>
    <row r="1516" spans="1:3" x14ac:dyDescent="0.2">
      <c r="A1516" t="s">
        <v>436</v>
      </c>
      <c r="B1516" s="4">
        <f t="shared" ca="1" si="48"/>
        <v>45252</v>
      </c>
      <c r="C1516" s="5">
        <v>57235</v>
      </c>
    </row>
    <row r="1517" spans="1:3" x14ac:dyDescent="0.2">
      <c r="A1517" t="s">
        <v>59</v>
      </c>
      <c r="B1517" s="4">
        <f t="shared" ref="B1517:B1549" ca="1" si="49">TODAY()-151</f>
        <v>45253</v>
      </c>
      <c r="C1517" s="5">
        <v>15015</v>
      </c>
    </row>
    <row r="1518" spans="1:3" x14ac:dyDescent="0.2">
      <c r="A1518" t="s">
        <v>66</v>
      </c>
      <c r="B1518" s="4">
        <f t="shared" ca="1" si="49"/>
        <v>45253</v>
      </c>
      <c r="C1518" s="5">
        <v>74660</v>
      </c>
    </row>
    <row r="1519" spans="1:3" x14ac:dyDescent="0.2">
      <c r="A1519" t="s">
        <v>93</v>
      </c>
      <c r="B1519" s="4">
        <f t="shared" ca="1" si="49"/>
        <v>45253</v>
      </c>
      <c r="C1519" s="5">
        <v>72470</v>
      </c>
    </row>
    <row r="1520" spans="1:3" x14ac:dyDescent="0.2">
      <c r="A1520" t="s">
        <v>96</v>
      </c>
      <c r="B1520" s="4">
        <f t="shared" ca="1" si="49"/>
        <v>45253</v>
      </c>
      <c r="C1520" s="5">
        <v>43995</v>
      </c>
    </row>
    <row r="1521" spans="1:3" x14ac:dyDescent="0.2">
      <c r="A1521" t="s">
        <v>103</v>
      </c>
      <c r="B1521" s="4">
        <f t="shared" ca="1" si="49"/>
        <v>45253</v>
      </c>
      <c r="C1521" s="5">
        <v>41415</v>
      </c>
    </row>
    <row r="1522" spans="1:3" x14ac:dyDescent="0.2">
      <c r="A1522" t="s">
        <v>108</v>
      </c>
      <c r="B1522" s="4">
        <f t="shared" ca="1" si="49"/>
        <v>45253</v>
      </c>
      <c r="C1522" s="5">
        <v>33490</v>
      </c>
    </row>
    <row r="1523" spans="1:3" x14ac:dyDescent="0.2">
      <c r="A1523" t="s">
        <v>110</v>
      </c>
      <c r="B1523" s="4">
        <f t="shared" ca="1" si="49"/>
        <v>45253</v>
      </c>
      <c r="C1523" s="5">
        <v>38305</v>
      </c>
    </row>
    <row r="1524" spans="1:3" x14ac:dyDescent="0.2">
      <c r="A1524" t="s">
        <v>130</v>
      </c>
      <c r="B1524" s="4">
        <f t="shared" ca="1" si="49"/>
        <v>45253</v>
      </c>
      <c r="C1524" s="5">
        <v>68525</v>
      </c>
    </row>
    <row r="1525" spans="1:3" x14ac:dyDescent="0.2">
      <c r="A1525" t="s">
        <v>133</v>
      </c>
      <c r="B1525" s="4">
        <f t="shared" ca="1" si="49"/>
        <v>45253</v>
      </c>
      <c r="C1525" s="5">
        <v>5475</v>
      </c>
    </row>
    <row r="1526" spans="1:3" x14ac:dyDescent="0.2">
      <c r="A1526" t="s">
        <v>143</v>
      </c>
      <c r="B1526" s="4">
        <f t="shared" ca="1" si="49"/>
        <v>45253</v>
      </c>
      <c r="C1526" s="5">
        <v>37905</v>
      </c>
    </row>
    <row r="1527" spans="1:3" x14ac:dyDescent="0.2">
      <c r="A1527" t="s">
        <v>161</v>
      </c>
      <c r="B1527" s="4">
        <f t="shared" ca="1" si="49"/>
        <v>45253</v>
      </c>
      <c r="C1527" s="5">
        <v>81230</v>
      </c>
    </row>
    <row r="1528" spans="1:3" x14ac:dyDescent="0.2">
      <c r="A1528" t="s">
        <v>162</v>
      </c>
      <c r="B1528" s="4">
        <f t="shared" ca="1" si="49"/>
        <v>45253</v>
      </c>
      <c r="C1528" s="5">
        <v>62850</v>
      </c>
    </row>
    <row r="1529" spans="1:3" x14ac:dyDescent="0.2">
      <c r="A1529" t="s">
        <v>172</v>
      </c>
      <c r="B1529" s="4">
        <f t="shared" ca="1" si="49"/>
        <v>45253</v>
      </c>
      <c r="C1529" s="5">
        <v>80555</v>
      </c>
    </row>
    <row r="1530" spans="1:3" x14ac:dyDescent="0.2">
      <c r="A1530" t="s">
        <v>181</v>
      </c>
      <c r="B1530" s="4">
        <f t="shared" ca="1" si="49"/>
        <v>45253</v>
      </c>
      <c r="C1530" s="5">
        <v>72245</v>
      </c>
    </row>
    <row r="1531" spans="1:3" x14ac:dyDescent="0.2">
      <c r="A1531" t="s">
        <v>183</v>
      </c>
      <c r="B1531" s="4">
        <f t="shared" ca="1" si="49"/>
        <v>45253</v>
      </c>
      <c r="C1531" s="5">
        <v>34120</v>
      </c>
    </row>
    <row r="1532" spans="1:3" x14ac:dyDescent="0.2">
      <c r="A1532" t="s">
        <v>187</v>
      </c>
      <c r="B1532" s="4">
        <f t="shared" ca="1" si="49"/>
        <v>45253</v>
      </c>
      <c r="C1532" s="5">
        <v>75910</v>
      </c>
    </row>
    <row r="1533" spans="1:3" x14ac:dyDescent="0.2">
      <c r="A1533" t="s">
        <v>194</v>
      </c>
      <c r="B1533" s="4">
        <f t="shared" ca="1" si="49"/>
        <v>45253</v>
      </c>
      <c r="C1533" s="5">
        <v>53580</v>
      </c>
    </row>
    <row r="1534" spans="1:3" x14ac:dyDescent="0.2">
      <c r="A1534" t="s">
        <v>204</v>
      </c>
      <c r="B1534" s="4">
        <f t="shared" ca="1" si="49"/>
        <v>45253</v>
      </c>
      <c r="C1534" s="5">
        <v>53990</v>
      </c>
    </row>
    <row r="1535" spans="1:3" x14ac:dyDescent="0.2">
      <c r="A1535" t="s">
        <v>205</v>
      </c>
      <c r="B1535" s="4">
        <f t="shared" ca="1" si="49"/>
        <v>45253</v>
      </c>
      <c r="C1535" s="5">
        <v>6760</v>
      </c>
    </row>
    <row r="1536" spans="1:3" x14ac:dyDescent="0.2">
      <c r="A1536" t="s">
        <v>242</v>
      </c>
      <c r="B1536" s="4">
        <f t="shared" ca="1" si="49"/>
        <v>45253</v>
      </c>
      <c r="C1536" s="5">
        <v>9415</v>
      </c>
    </row>
    <row r="1537" spans="1:3" x14ac:dyDescent="0.2">
      <c r="A1537" t="s">
        <v>301</v>
      </c>
      <c r="B1537" s="4">
        <f t="shared" ca="1" si="49"/>
        <v>45253</v>
      </c>
      <c r="C1537" s="5">
        <v>36260</v>
      </c>
    </row>
    <row r="1538" spans="1:3" x14ac:dyDescent="0.2">
      <c r="A1538" t="s">
        <v>306</v>
      </c>
      <c r="B1538" s="4">
        <f t="shared" ca="1" si="49"/>
        <v>45253</v>
      </c>
      <c r="C1538" s="5">
        <v>75020</v>
      </c>
    </row>
    <row r="1539" spans="1:3" x14ac:dyDescent="0.2">
      <c r="A1539" t="s">
        <v>313</v>
      </c>
      <c r="B1539" s="4">
        <f t="shared" ca="1" si="49"/>
        <v>45253</v>
      </c>
      <c r="C1539" s="5">
        <v>67130</v>
      </c>
    </row>
    <row r="1540" spans="1:3" x14ac:dyDescent="0.2">
      <c r="A1540" t="s">
        <v>314</v>
      </c>
      <c r="B1540" s="4">
        <f t="shared" ca="1" si="49"/>
        <v>45253</v>
      </c>
      <c r="C1540" s="5">
        <v>7990</v>
      </c>
    </row>
    <row r="1541" spans="1:3" x14ac:dyDescent="0.2">
      <c r="A1541" t="s">
        <v>333</v>
      </c>
      <c r="B1541" s="4">
        <f t="shared" ca="1" si="49"/>
        <v>45253</v>
      </c>
      <c r="C1541" s="5">
        <v>8575</v>
      </c>
    </row>
    <row r="1542" spans="1:3" x14ac:dyDescent="0.2">
      <c r="A1542" t="s">
        <v>337</v>
      </c>
      <c r="B1542" s="4">
        <f t="shared" ca="1" si="49"/>
        <v>45253</v>
      </c>
      <c r="C1542" s="5">
        <v>67535</v>
      </c>
    </row>
    <row r="1543" spans="1:3" x14ac:dyDescent="0.2">
      <c r="A1543" t="s">
        <v>352</v>
      </c>
      <c r="B1543" s="4">
        <f t="shared" ca="1" si="49"/>
        <v>45253</v>
      </c>
      <c r="C1543" s="5">
        <v>61310</v>
      </c>
    </row>
    <row r="1544" spans="1:3" x14ac:dyDescent="0.2">
      <c r="A1544" t="s">
        <v>356</v>
      </c>
      <c r="B1544" s="4">
        <f t="shared" ca="1" si="49"/>
        <v>45253</v>
      </c>
      <c r="C1544" s="5">
        <v>63130</v>
      </c>
    </row>
    <row r="1545" spans="1:3" x14ac:dyDescent="0.2">
      <c r="A1545" t="s">
        <v>362</v>
      </c>
      <c r="B1545" s="4">
        <f t="shared" ca="1" si="49"/>
        <v>45253</v>
      </c>
      <c r="C1545" s="5">
        <v>49300</v>
      </c>
    </row>
    <row r="1546" spans="1:3" x14ac:dyDescent="0.2">
      <c r="A1546" t="s">
        <v>389</v>
      </c>
      <c r="B1546" s="4">
        <f t="shared" ca="1" si="49"/>
        <v>45253</v>
      </c>
      <c r="C1546" s="5">
        <v>65595</v>
      </c>
    </row>
    <row r="1547" spans="1:3" x14ac:dyDescent="0.2">
      <c r="A1547" t="s">
        <v>416</v>
      </c>
      <c r="B1547" s="4">
        <f t="shared" ca="1" si="49"/>
        <v>45253</v>
      </c>
      <c r="C1547" s="5">
        <v>62895</v>
      </c>
    </row>
    <row r="1548" spans="1:3" x14ac:dyDescent="0.2">
      <c r="A1548" t="s">
        <v>427</v>
      </c>
      <c r="B1548" s="4">
        <f t="shared" ca="1" si="49"/>
        <v>45253</v>
      </c>
      <c r="C1548" s="5">
        <v>31370</v>
      </c>
    </row>
    <row r="1549" spans="1:3" x14ac:dyDescent="0.2">
      <c r="A1549" t="s">
        <v>428</v>
      </c>
      <c r="B1549" s="4">
        <f t="shared" ca="1" si="49"/>
        <v>45253</v>
      </c>
      <c r="C1549" s="5">
        <v>65490</v>
      </c>
    </row>
    <row r="1550" spans="1:3" x14ac:dyDescent="0.2">
      <c r="A1550" t="s">
        <v>96</v>
      </c>
      <c r="B1550" s="4">
        <f t="shared" ref="B1550:B1582" ca="1" si="50">TODAY()-150</f>
        <v>45254</v>
      </c>
      <c r="C1550" s="5">
        <v>58490</v>
      </c>
    </row>
    <row r="1551" spans="1:3" x14ac:dyDescent="0.2">
      <c r="A1551" t="s">
        <v>97</v>
      </c>
      <c r="B1551" s="4">
        <f t="shared" ca="1" si="50"/>
        <v>45254</v>
      </c>
      <c r="C1551" s="5">
        <v>35780</v>
      </c>
    </row>
    <row r="1552" spans="1:3" x14ac:dyDescent="0.2">
      <c r="A1552" t="s">
        <v>108</v>
      </c>
      <c r="B1552" s="4">
        <f t="shared" ca="1" si="50"/>
        <v>45254</v>
      </c>
      <c r="C1552" s="5">
        <v>9975</v>
      </c>
    </row>
    <row r="1553" spans="1:3" x14ac:dyDescent="0.2">
      <c r="A1553" t="s">
        <v>118</v>
      </c>
      <c r="B1553" s="4">
        <f t="shared" ca="1" si="50"/>
        <v>45254</v>
      </c>
      <c r="C1553" s="5">
        <v>38195</v>
      </c>
    </row>
    <row r="1554" spans="1:3" x14ac:dyDescent="0.2">
      <c r="A1554" t="s">
        <v>125</v>
      </c>
      <c r="B1554" s="4">
        <f t="shared" ca="1" si="50"/>
        <v>45254</v>
      </c>
      <c r="C1554" s="5">
        <v>28850</v>
      </c>
    </row>
    <row r="1555" spans="1:3" x14ac:dyDescent="0.2">
      <c r="A1555" t="s">
        <v>132</v>
      </c>
      <c r="B1555" s="4">
        <f t="shared" ca="1" si="50"/>
        <v>45254</v>
      </c>
      <c r="C1555" s="5">
        <v>84920</v>
      </c>
    </row>
    <row r="1556" spans="1:3" x14ac:dyDescent="0.2">
      <c r="A1556" t="s">
        <v>140</v>
      </c>
      <c r="B1556" s="4">
        <f t="shared" ca="1" si="50"/>
        <v>45254</v>
      </c>
      <c r="C1556" s="5">
        <v>44980</v>
      </c>
    </row>
    <row r="1557" spans="1:3" x14ac:dyDescent="0.2">
      <c r="A1557" t="s">
        <v>155</v>
      </c>
      <c r="B1557" s="4">
        <f t="shared" ca="1" si="50"/>
        <v>45254</v>
      </c>
      <c r="C1557" s="5">
        <v>66085</v>
      </c>
    </row>
    <row r="1558" spans="1:3" x14ac:dyDescent="0.2">
      <c r="A1558" t="s">
        <v>187</v>
      </c>
      <c r="B1558" s="4">
        <f t="shared" ca="1" si="50"/>
        <v>45254</v>
      </c>
      <c r="C1558" s="5">
        <v>27090</v>
      </c>
    </row>
    <row r="1559" spans="1:3" x14ac:dyDescent="0.2">
      <c r="A1559" t="s">
        <v>208</v>
      </c>
      <c r="B1559" s="4">
        <f t="shared" ca="1" si="50"/>
        <v>45254</v>
      </c>
      <c r="C1559" s="5">
        <v>58670</v>
      </c>
    </row>
    <row r="1560" spans="1:3" x14ac:dyDescent="0.2">
      <c r="A1560" t="s">
        <v>243</v>
      </c>
      <c r="B1560" s="4">
        <f t="shared" ca="1" si="50"/>
        <v>45254</v>
      </c>
      <c r="C1560" s="5">
        <v>9035</v>
      </c>
    </row>
    <row r="1561" spans="1:3" x14ac:dyDescent="0.2">
      <c r="A1561" t="s">
        <v>245</v>
      </c>
      <c r="B1561" s="4">
        <f t="shared" ca="1" si="50"/>
        <v>45254</v>
      </c>
      <c r="C1561" s="5">
        <v>61655</v>
      </c>
    </row>
    <row r="1562" spans="1:3" x14ac:dyDescent="0.2">
      <c r="A1562" t="s">
        <v>276</v>
      </c>
      <c r="B1562" s="4">
        <f t="shared" ca="1" si="50"/>
        <v>45254</v>
      </c>
      <c r="C1562" s="5">
        <v>28755</v>
      </c>
    </row>
    <row r="1563" spans="1:3" x14ac:dyDescent="0.2">
      <c r="A1563" t="s">
        <v>301</v>
      </c>
      <c r="B1563" s="4">
        <f t="shared" ca="1" si="50"/>
        <v>45254</v>
      </c>
      <c r="C1563" s="5">
        <v>31730</v>
      </c>
    </row>
    <row r="1564" spans="1:3" x14ac:dyDescent="0.2">
      <c r="A1564" t="s">
        <v>313</v>
      </c>
      <c r="B1564" s="4">
        <f t="shared" ca="1" si="50"/>
        <v>45254</v>
      </c>
      <c r="C1564" s="5">
        <v>18415</v>
      </c>
    </row>
    <row r="1565" spans="1:3" x14ac:dyDescent="0.2">
      <c r="A1565" t="s">
        <v>314</v>
      </c>
      <c r="B1565" s="4">
        <f t="shared" ca="1" si="50"/>
        <v>45254</v>
      </c>
      <c r="C1565" s="5">
        <v>25335</v>
      </c>
    </row>
    <row r="1566" spans="1:3" x14ac:dyDescent="0.2">
      <c r="A1566" t="s">
        <v>328</v>
      </c>
      <c r="B1566" s="4">
        <f t="shared" ca="1" si="50"/>
        <v>45254</v>
      </c>
      <c r="C1566" s="5">
        <v>11230</v>
      </c>
    </row>
    <row r="1567" spans="1:3" x14ac:dyDescent="0.2">
      <c r="A1567" t="s">
        <v>333</v>
      </c>
      <c r="B1567" s="4">
        <f t="shared" ca="1" si="50"/>
        <v>45254</v>
      </c>
      <c r="C1567" s="5">
        <v>15995</v>
      </c>
    </row>
    <row r="1568" spans="1:3" x14ac:dyDescent="0.2">
      <c r="A1568" t="s">
        <v>337</v>
      </c>
      <c r="B1568" s="4">
        <f t="shared" ca="1" si="50"/>
        <v>45254</v>
      </c>
      <c r="C1568" s="5">
        <v>33450</v>
      </c>
    </row>
    <row r="1569" spans="1:3" x14ac:dyDescent="0.2">
      <c r="A1569" t="s">
        <v>356</v>
      </c>
      <c r="B1569" s="4">
        <f t="shared" ca="1" si="50"/>
        <v>45254</v>
      </c>
      <c r="C1569" s="5">
        <v>31600</v>
      </c>
    </row>
    <row r="1570" spans="1:3" x14ac:dyDescent="0.2">
      <c r="A1570" t="s">
        <v>357</v>
      </c>
      <c r="B1570" s="4">
        <f t="shared" ca="1" si="50"/>
        <v>45254</v>
      </c>
      <c r="C1570" s="5">
        <v>78120</v>
      </c>
    </row>
    <row r="1571" spans="1:3" x14ac:dyDescent="0.2">
      <c r="A1571" t="s">
        <v>360</v>
      </c>
      <c r="B1571" s="4">
        <f t="shared" ca="1" si="50"/>
        <v>45254</v>
      </c>
      <c r="C1571" s="5">
        <v>10510</v>
      </c>
    </row>
    <row r="1572" spans="1:3" x14ac:dyDescent="0.2">
      <c r="A1572" t="s">
        <v>363</v>
      </c>
      <c r="B1572" s="4">
        <f t="shared" ca="1" si="50"/>
        <v>45254</v>
      </c>
      <c r="C1572" s="5">
        <v>34600</v>
      </c>
    </row>
    <row r="1573" spans="1:3" x14ac:dyDescent="0.2">
      <c r="A1573" t="s">
        <v>368</v>
      </c>
      <c r="B1573" s="4">
        <f t="shared" ca="1" si="50"/>
        <v>45254</v>
      </c>
      <c r="C1573" s="5">
        <v>55430</v>
      </c>
    </row>
    <row r="1574" spans="1:3" x14ac:dyDescent="0.2">
      <c r="A1574" t="s">
        <v>371</v>
      </c>
      <c r="B1574" s="4">
        <f t="shared" ca="1" si="50"/>
        <v>45254</v>
      </c>
      <c r="C1574" s="5">
        <v>33805</v>
      </c>
    </row>
    <row r="1575" spans="1:3" x14ac:dyDescent="0.2">
      <c r="A1575" t="s">
        <v>375</v>
      </c>
      <c r="B1575" s="4">
        <f t="shared" ca="1" si="50"/>
        <v>45254</v>
      </c>
      <c r="C1575" s="5">
        <v>23755</v>
      </c>
    </row>
    <row r="1576" spans="1:3" x14ac:dyDescent="0.2">
      <c r="A1576" t="s">
        <v>381</v>
      </c>
      <c r="B1576" s="4">
        <f t="shared" ca="1" si="50"/>
        <v>45254</v>
      </c>
      <c r="C1576" s="5">
        <v>60155</v>
      </c>
    </row>
    <row r="1577" spans="1:3" x14ac:dyDescent="0.2">
      <c r="A1577" t="s">
        <v>388</v>
      </c>
      <c r="B1577" s="4">
        <f t="shared" ca="1" si="50"/>
        <v>45254</v>
      </c>
      <c r="C1577" s="5">
        <v>16705</v>
      </c>
    </row>
    <row r="1578" spans="1:3" x14ac:dyDescent="0.2">
      <c r="A1578" t="s">
        <v>407</v>
      </c>
      <c r="B1578" s="4">
        <f t="shared" ca="1" si="50"/>
        <v>45254</v>
      </c>
      <c r="C1578" s="5">
        <v>83645</v>
      </c>
    </row>
    <row r="1579" spans="1:3" x14ac:dyDescent="0.2">
      <c r="A1579" t="s">
        <v>418</v>
      </c>
      <c r="B1579" s="4">
        <f t="shared" ca="1" si="50"/>
        <v>45254</v>
      </c>
      <c r="C1579" s="5">
        <v>14955</v>
      </c>
    </row>
    <row r="1580" spans="1:3" x14ac:dyDescent="0.2">
      <c r="A1580" t="s">
        <v>423</v>
      </c>
      <c r="B1580" s="4">
        <f t="shared" ca="1" si="50"/>
        <v>45254</v>
      </c>
      <c r="C1580" s="5">
        <v>20495</v>
      </c>
    </row>
    <row r="1581" spans="1:3" x14ac:dyDescent="0.2">
      <c r="A1581" t="s">
        <v>430</v>
      </c>
      <c r="B1581" s="4">
        <f t="shared" ca="1" si="50"/>
        <v>45254</v>
      </c>
      <c r="C1581" s="5">
        <v>47135</v>
      </c>
    </row>
    <row r="1582" spans="1:3" x14ac:dyDescent="0.2">
      <c r="A1582" t="s">
        <v>436</v>
      </c>
      <c r="B1582" s="4">
        <f t="shared" ca="1" si="50"/>
        <v>45254</v>
      </c>
      <c r="C1582" s="5">
        <v>64750</v>
      </c>
    </row>
    <row r="1583" spans="1:3" x14ac:dyDescent="0.2">
      <c r="A1583" t="s">
        <v>59</v>
      </c>
      <c r="B1583" s="4">
        <f t="shared" ref="B1583:B1611" ca="1" si="51">TODAY()-149</f>
        <v>45255</v>
      </c>
      <c r="C1583" s="5">
        <v>54305</v>
      </c>
    </row>
    <row r="1584" spans="1:3" x14ac:dyDescent="0.2">
      <c r="A1584" t="s">
        <v>66</v>
      </c>
      <c r="B1584" s="4">
        <f t="shared" ca="1" si="51"/>
        <v>45255</v>
      </c>
      <c r="C1584" s="5">
        <v>55345</v>
      </c>
    </row>
    <row r="1585" spans="1:3" x14ac:dyDescent="0.2">
      <c r="A1585" t="s">
        <v>80</v>
      </c>
      <c r="B1585" s="4">
        <f t="shared" ca="1" si="51"/>
        <v>45255</v>
      </c>
      <c r="C1585" s="5">
        <v>76520</v>
      </c>
    </row>
    <row r="1586" spans="1:3" x14ac:dyDescent="0.2">
      <c r="A1586" t="s">
        <v>93</v>
      </c>
      <c r="B1586" s="4">
        <f t="shared" ca="1" si="51"/>
        <v>45255</v>
      </c>
      <c r="C1586" s="5">
        <v>51305</v>
      </c>
    </row>
    <row r="1587" spans="1:3" x14ac:dyDescent="0.2">
      <c r="A1587" t="s">
        <v>108</v>
      </c>
      <c r="B1587" s="4">
        <f t="shared" ca="1" si="51"/>
        <v>45255</v>
      </c>
      <c r="C1587" s="5">
        <v>26985</v>
      </c>
    </row>
    <row r="1588" spans="1:3" x14ac:dyDescent="0.2">
      <c r="A1588" t="s">
        <v>118</v>
      </c>
      <c r="B1588" s="4">
        <f t="shared" ca="1" si="51"/>
        <v>45255</v>
      </c>
      <c r="C1588" s="5">
        <v>17265</v>
      </c>
    </row>
    <row r="1589" spans="1:3" x14ac:dyDescent="0.2">
      <c r="A1589" t="s">
        <v>127</v>
      </c>
      <c r="B1589" s="4">
        <f t="shared" ca="1" si="51"/>
        <v>45255</v>
      </c>
      <c r="C1589" s="5">
        <v>61150</v>
      </c>
    </row>
    <row r="1590" spans="1:3" x14ac:dyDescent="0.2">
      <c r="A1590" t="s">
        <v>132</v>
      </c>
      <c r="B1590" s="4">
        <f t="shared" ca="1" si="51"/>
        <v>45255</v>
      </c>
      <c r="C1590" s="5">
        <v>6430</v>
      </c>
    </row>
    <row r="1591" spans="1:3" x14ac:dyDescent="0.2">
      <c r="A1591" t="s">
        <v>141</v>
      </c>
      <c r="B1591" s="4">
        <f t="shared" ca="1" si="51"/>
        <v>45255</v>
      </c>
      <c r="C1591" s="5">
        <v>11975</v>
      </c>
    </row>
    <row r="1592" spans="1:3" x14ac:dyDescent="0.2">
      <c r="A1592" t="s">
        <v>143</v>
      </c>
      <c r="B1592" s="4">
        <f t="shared" ca="1" si="51"/>
        <v>45255</v>
      </c>
      <c r="C1592" s="5">
        <v>69545</v>
      </c>
    </row>
    <row r="1593" spans="1:3" x14ac:dyDescent="0.2">
      <c r="A1593" t="s">
        <v>152</v>
      </c>
      <c r="B1593" s="4">
        <f t="shared" ca="1" si="51"/>
        <v>45255</v>
      </c>
      <c r="C1593" s="5">
        <v>50480</v>
      </c>
    </row>
    <row r="1594" spans="1:3" x14ac:dyDescent="0.2">
      <c r="A1594" t="s">
        <v>157</v>
      </c>
      <c r="B1594" s="4">
        <f t="shared" ca="1" si="51"/>
        <v>45255</v>
      </c>
      <c r="C1594" s="5">
        <v>77860</v>
      </c>
    </row>
    <row r="1595" spans="1:3" x14ac:dyDescent="0.2">
      <c r="A1595" t="s">
        <v>158</v>
      </c>
      <c r="B1595" s="4">
        <f t="shared" ca="1" si="51"/>
        <v>45255</v>
      </c>
      <c r="C1595" s="5">
        <v>30290</v>
      </c>
    </row>
    <row r="1596" spans="1:3" x14ac:dyDescent="0.2">
      <c r="A1596" t="s">
        <v>172</v>
      </c>
      <c r="B1596" s="4">
        <f t="shared" ca="1" si="51"/>
        <v>45255</v>
      </c>
      <c r="C1596" s="5">
        <v>11675</v>
      </c>
    </row>
    <row r="1597" spans="1:3" x14ac:dyDescent="0.2">
      <c r="A1597" t="s">
        <v>176</v>
      </c>
      <c r="B1597" s="4">
        <f t="shared" ca="1" si="51"/>
        <v>45255</v>
      </c>
      <c r="C1597" s="5">
        <v>7570</v>
      </c>
    </row>
    <row r="1598" spans="1:3" x14ac:dyDescent="0.2">
      <c r="A1598" t="s">
        <v>181</v>
      </c>
      <c r="B1598" s="4">
        <f t="shared" ca="1" si="51"/>
        <v>45255</v>
      </c>
      <c r="C1598" s="5">
        <v>31025</v>
      </c>
    </row>
    <row r="1599" spans="1:3" x14ac:dyDescent="0.2">
      <c r="A1599" t="s">
        <v>198</v>
      </c>
      <c r="B1599" s="4">
        <f t="shared" ca="1" si="51"/>
        <v>45255</v>
      </c>
      <c r="C1599" s="5">
        <v>79055</v>
      </c>
    </row>
    <row r="1600" spans="1:3" x14ac:dyDescent="0.2">
      <c r="A1600" t="s">
        <v>205</v>
      </c>
      <c r="B1600" s="4">
        <f t="shared" ca="1" si="51"/>
        <v>45255</v>
      </c>
      <c r="C1600" s="5">
        <v>26280</v>
      </c>
    </row>
    <row r="1601" spans="1:3" x14ac:dyDescent="0.2">
      <c r="A1601" t="s">
        <v>227</v>
      </c>
      <c r="B1601" s="4">
        <f t="shared" ca="1" si="51"/>
        <v>45255</v>
      </c>
      <c r="C1601" s="5">
        <v>31450</v>
      </c>
    </row>
    <row r="1602" spans="1:3" x14ac:dyDescent="0.2">
      <c r="A1602" t="s">
        <v>288</v>
      </c>
      <c r="B1602" s="4">
        <f t="shared" ca="1" si="51"/>
        <v>45255</v>
      </c>
      <c r="C1602" s="5">
        <v>7990</v>
      </c>
    </row>
    <row r="1603" spans="1:3" x14ac:dyDescent="0.2">
      <c r="A1603" t="s">
        <v>302</v>
      </c>
      <c r="B1603" s="4">
        <f t="shared" ca="1" si="51"/>
        <v>45255</v>
      </c>
      <c r="C1603" s="5">
        <v>21055</v>
      </c>
    </row>
    <row r="1604" spans="1:3" x14ac:dyDescent="0.2">
      <c r="A1604" t="s">
        <v>356</v>
      </c>
      <c r="B1604" s="4">
        <f t="shared" ca="1" si="51"/>
        <v>45255</v>
      </c>
      <c r="C1604" s="5">
        <v>84015</v>
      </c>
    </row>
    <row r="1605" spans="1:3" x14ac:dyDescent="0.2">
      <c r="A1605" t="s">
        <v>372</v>
      </c>
      <c r="B1605" s="4">
        <f t="shared" ca="1" si="51"/>
        <v>45255</v>
      </c>
      <c r="C1605" s="5">
        <v>47990</v>
      </c>
    </row>
    <row r="1606" spans="1:3" x14ac:dyDescent="0.2">
      <c r="A1606" t="s">
        <v>393</v>
      </c>
      <c r="B1606" s="4">
        <f t="shared" ca="1" si="51"/>
        <v>45255</v>
      </c>
      <c r="C1606" s="5">
        <v>18555</v>
      </c>
    </row>
    <row r="1607" spans="1:3" x14ac:dyDescent="0.2">
      <c r="A1607" t="s">
        <v>416</v>
      </c>
      <c r="B1607" s="4">
        <f t="shared" ca="1" si="51"/>
        <v>45255</v>
      </c>
      <c r="C1607" s="5">
        <v>56965</v>
      </c>
    </row>
    <row r="1608" spans="1:3" x14ac:dyDescent="0.2">
      <c r="A1608" t="s">
        <v>418</v>
      </c>
      <c r="B1608" s="4">
        <f t="shared" ca="1" si="51"/>
        <v>45255</v>
      </c>
      <c r="C1608" s="5">
        <v>9695</v>
      </c>
    </row>
    <row r="1609" spans="1:3" x14ac:dyDescent="0.2">
      <c r="A1609" t="s">
        <v>420</v>
      </c>
      <c r="B1609" s="4">
        <f t="shared" ca="1" si="51"/>
        <v>45255</v>
      </c>
      <c r="C1609" s="5">
        <v>53075</v>
      </c>
    </row>
    <row r="1610" spans="1:3" x14ac:dyDescent="0.2">
      <c r="A1610" t="s">
        <v>423</v>
      </c>
      <c r="B1610" s="4">
        <f t="shared" ca="1" si="51"/>
        <v>45255</v>
      </c>
      <c r="C1610" s="5">
        <v>73175</v>
      </c>
    </row>
    <row r="1611" spans="1:3" x14ac:dyDescent="0.2">
      <c r="A1611" t="s">
        <v>437</v>
      </c>
      <c r="B1611" s="4">
        <f t="shared" ca="1" si="51"/>
        <v>45255</v>
      </c>
      <c r="C1611" s="5">
        <v>77550</v>
      </c>
    </row>
    <row r="1612" spans="1:3" x14ac:dyDescent="0.2">
      <c r="A1612" t="s">
        <v>64</v>
      </c>
      <c r="B1612" s="4">
        <f t="shared" ref="B1612:B1638" ca="1" si="52">TODAY()-148</f>
        <v>45256</v>
      </c>
      <c r="C1612" s="5">
        <v>80770</v>
      </c>
    </row>
    <row r="1613" spans="1:3" x14ac:dyDescent="0.2">
      <c r="A1613" t="s">
        <v>70</v>
      </c>
      <c r="B1613" s="4">
        <f t="shared" ca="1" si="52"/>
        <v>45256</v>
      </c>
      <c r="C1613" s="5">
        <v>23725</v>
      </c>
    </row>
    <row r="1614" spans="1:3" x14ac:dyDescent="0.2">
      <c r="A1614" t="s">
        <v>78</v>
      </c>
      <c r="B1614" s="4">
        <f t="shared" ca="1" si="52"/>
        <v>45256</v>
      </c>
      <c r="C1614" s="5">
        <v>52390</v>
      </c>
    </row>
    <row r="1615" spans="1:3" x14ac:dyDescent="0.2">
      <c r="A1615" t="s">
        <v>93</v>
      </c>
      <c r="B1615" s="4">
        <f t="shared" ca="1" si="52"/>
        <v>45256</v>
      </c>
      <c r="C1615" s="5">
        <v>61780</v>
      </c>
    </row>
    <row r="1616" spans="1:3" x14ac:dyDescent="0.2">
      <c r="A1616" t="s">
        <v>96</v>
      </c>
      <c r="B1616" s="4">
        <f t="shared" ca="1" si="52"/>
        <v>45256</v>
      </c>
      <c r="C1616" s="5">
        <v>22770</v>
      </c>
    </row>
    <row r="1617" spans="1:3" x14ac:dyDescent="0.2">
      <c r="A1617" t="s">
        <v>97</v>
      </c>
      <c r="B1617" s="4">
        <f t="shared" ca="1" si="52"/>
        <v>45256</v>
      </c>
      <c r="C1617" s="5">
        <v>70510</v>
      </c>
    </row>
    <row r="1618" spans="1:3" x14ac:dyDescent="0.2">
      <c r="A1618" t="s">
        <v>130</v>
      </c>
      <c r="B1618" s="4">
        <f t="shared" ca="1" si="52"/>
        <v>45256</v>
      </c>
      <c r="C1618" s="5">
        <v>49465</v>
      </c>
    </row>
    <row r="1619" spans="1:3" x14ac:dyDescent="0.2">
      <c r="A1619" t="s">
        <v>155</v>
      </c>
      <c r="B1619" s="4">
        <f t="shared" ca="1" si="52"/>
        <v>45256</v>
      </c>
      <c r="C1619" s="5">
        <v>82020</v>
      </c>
    </row>
    <row r="1620" spans="1:3" x14ac:dyDescent="0.2">
      <c r="A1620" t="s">
        <v>157</v>
      </c>
      <c r="B1620" s="4">
        <f t="shared" ca="1" si="52"/>
        <v>45256</v>
      </c>
      <c r="C1620" s="5">
        <v>19395</v>
      </c>
    </row>
    <row r="1621" spans="1:3" x14ac:dyDescent="0.2">
      <c r="A1621" t="s">
        <v>158</v>
      </c>
      <c r="B1621" s="4">
        <f t="shared" ca="1" si="52"/>
        <v>45256</v>
      </c>
      <c r="C1621" s="5">
        <v>62470</v>
      </c>
    </row>
    <row r="1622" spans="1:3" x14ac:dyDescent="0.2">
      <c r="A1622" t="s">
        <v>162</v>
      </c>
      <c r="B1622" s="4">
        <f t="shared" ca="1" si="52"/>
        <v>45256</v>
      </c>
      <c r="C1622" s="5">
        <v>36460</v>
      </c>
    </row>
    <row r="1623" spans="1:3" x14ac:dyDescent="0.2">
      <c r="A1623" t="s">
        <v>165</v>
      </c>
      <c r="B1623" s="4">
        <f t="shared" ca="1" si="52"/>
        <v>45256</v>
      </c>
      <c r="C1623" s="5">
        <v>16920</v>
      </c>
    </row>
    <row r="1624" spans="1:3" x14ac:dyDescent="0.2">
      <c r="A1624" t="s">
        <v>172</v>
      </c>
      <c r="B1624" s="4">
        <f t="shared" ca="1" si="52"/>
        <v>45256</v>
      </c>
      <c r="C1624" s="5">
        <v>5825</v>
      </c>
    </row>
    <row r="1625" spans="1:3" x14ac:dyDescent="0.2">
      <c r="A1625" t="s">
        <v>245</v>
      </c>
      <c r="B1625" s="4">
        <f t="shared" ca="1" si="52"/>
        <v>45256</v>
      </c>
      <c r="C1625" s="5">
        <v>54700</v>
      </c>
    </row>
    <row r="1626" spans="1:3" x14ac:dyDescent="0.2">
      <c r="A1626" t="s">
        <v>276</v>
      </c>
      <c r="B1626" s="4">
        <f t="shared" ca="1" si="52"/>
        <v>45256</v>
      </c>
      <c r="C1626" s="5">
        <v>50070</v>
      </c>
    </row>
    <row r="1627" spans="1:3" x14ac:dyDescent="0.2">
      <c r="A1627" t="s">
        <v>302</v>
      </c>
      <c r="B1627" s="4">
        <f t="shared" ca="1" si="52"/>
        <v>45256</v>
      </c>
      <c r="C1627" s="5">
        <v>8830</v>
      </c>
    </row>
    <row r="1628" spans="1:3" x14ac:dyDescent="0.2">
      <c r="A1628" t="s">
        <v>314</v>
      </c>
      <c r="B1628" s="4">
        <f t="shared" ca="1" si="52"/>
        <v>45256</v>
      </c>
      <c r="C1628" s="5">
        <v>45860</v>
      </c>
    </row>
    <row r="1629" spans="1:3" x14ac:dyDescent="0.2">
      <c r="A1629" t="s">
        <v>340</v>
      </c>
      <c r="B1629" s="4">
        <f t="shared" ca="1" si="52"/>
        <v>45256</v>
      </c>
      <c r="C1629" s="5">
        <v>46205</v>
      </c>
    </row>
    <row r="1630" spans="1:3" x14ac:dyDescent="0.2">
      <c r="A1630" t="s">
        <v>356</v>
      </c>
      <c r="B1630" s="4">
        <f t="shared" ca="1" si="52"/>
        <v>45256</v>
      </c>
      <c r="C1630" s="5">
        <v>76370</v>
      </c>
    </row>
    <row r="1631" spans="1:3" x14ac:dyDescent="0.2">
      <c r="A1631" t="s">
        <v>357</v>
      </c>
      <c r="B1631" s="4">
        <f t="shared" ca="1" si="52"/>
        <v>45256</v>
      </c>
      <c r="C1631" s="5">
        <v>19670</v>
      </c>
    </row>
    <row r="1632" spans="1:3" x14ac:dyDescent="0.2">
      <c r="A1632" t="s">
        <v>360</v>
      </c>
      <c r="B1632" s="4">
        <f t="shared" ca="1" si="52"/>
        <v>45256</v>
      </c>
      <c r="C1632" s="5">
        <v>58940</v>
      </c>
    </row>
    <row r="1633" spans="1:3" x14ac:dyDescent="0.2">
      <c r="A1633" t="s">
        <v>372</v>
      </c>
      <c r="B1633" s="4">
        <f t="shared" ca="1" si="52"/>
        <v>45256</v>
      </c>
      <c r="C1633" s="5">
        <v>45730</v>
      </c>
    </row>
    <row r="1634" spans="1:3" x14ac:dyDescent="0.2">
      <c r="A1634" t="s">
        <v>381</v>
      </c>
      <c r="B1634" s="4">
        <f t="shared" ca="1" si="52"/>
        <v>45256</v>
      </c>
      <c r="C1634" s="5">
        <v>74280</v>
      </c>
    </row>
    <row r="1635" spans="1:3" x14ac:dyDescent="0.2">
      <c r="A1635" t="s">
        <v>400</v>
      </c>
      <c r="B1635" s="4">
        <f t="shared" ca="1" si="52"/>
        <v>45256</v>
      </c>
      <c r="C1635" s="5">
        <v>12375</v>
      </c>
    </row>
    <row r="1636" spans="1:3" x14ac:dyDescent="0.2">
      <c r="A1636" t="s">
        <v>405</v>
      </c>
      <c r="B1636" s="4">
        <f t="shared" ca="1" si="52"/>
        <v>45256</v>
      </c>
      <c r="C1636" s="5">
        <v>28945</v>
      </c>
    </row>
    <row r="1637" spans="1:3" x14ac:dyDescent="0.2">
      <c r="A1637" t="s">
        <v>416</v>
      </c>
      <c r="B1637" s="4">
        <f t="shared" ca="1" si="52"/>
        <v>45256</v>
      </c>
      <c r="C1637" s="5">
        <v>48385</v>
      </c>
    </row>
    <row r="1638" spans="1:3" x14ac:dyDescent="0.2">
      <c r="A1638" t="s">
        <v>418</v>
      </c>
      <c r="B1638" s="4">
        <f t="shared" ca="1" si="52"/>
        <v>45256</v>
      </c>
      <c r="C1638" s="5">
        <v>75480</v>
      </c>
    </row>
    <row r="1639" spans="1:3" x14ac:dyDescent="0.2">
      <c r="A1639" t="s">
        <v>51</v>
      </c>
      <c r="B1639" s="4">
        <f t="shared" ref="B1639:B1666" ca="1" si="53">TODAY()-147</f>
        <v>45257</v>
      </c>
      <c r="C1639" s="5">
        <v>6765</v>
      </c>
    </row>
    <row r="1640" spans="1:3" x14ac:dyDescent="0.2">
      <c r="A1640" t="s">
        <v>64</v>
      </c>
      <c r="B1640" s="4">
        <f t="shared" ca="1" si="53"/>
        <v>45257</v>
      </c>
      <c r="C1640" s="5">
        <v>72470</v>
      </c>
    </row>
    <row r="1641" spans="1:3" x14ac:dyDescent="0.2">
      <c r="A1641" t="s">
        <v>78</v>
      </c>
      <c r="B1641" s="4">
        <f t="shared" ca="1" si="53"/>
        <v>45257</v>
      </c>
      <c r="C1641" s="5">
        <v>82475</v>
      </c>
    </row>
    <row r="1642" spans="1:3" x14ac:dyDescent="0.2">
      <c r="A1642" t="s">
        <v>80</v>
      </c>
      <c r="B1642" s="4">
        <f t="shared" ca="1" si="53"/>
        <v>45257</v>
      </c>
      <c r="C1642" s="5">
        <v>80730</v>
      </c>
    </row>
    <row r="1643" spans="1:3" x14ac:dyDescent="0.2">
      <c r="A1643" t="s">
        <v>96</v>
      </c>
      <c r="B1643" s="4">
        <f t="shared" ca="1" si="53"/>
        <v>45257</v>
      </c>
      <c r="C1643" s="5">
        <v>37525</v>
      </c>
    </row>
    <row r="1644" spans="1:3" x14ac:dyDescent="0.2">
      <c r="A1644" t="s">
        <v>113</v>
      </c>
      <c r="B1644" s="4">
        <f t="shared" ca="1" si="53"/>
        <v>45257</v>
      </c>
      <c r="C1644" s="5">
        <v>47105</v>
      </c>
    </row>
    <row r="1645" spans="1:3" x14ac:dyDescent="0.2">
      <c r="A1645" t="s">
        <v>130</v>
      </c>
      <c r="B1645" s="4">
        <f t="shared" ca="1" si="53"/>
        <v>45257</v>
      </c>
      <c r="C1645" s="5">
        <v>26485</v>
      </c>
    </row>
    <row r="1646" spans="1:3" x14ac:dyDescent="0.2">
      <c r="A1646" t="s">
        <v>155</v>
      </c>
      <c r="B1646" s="4">
        <f t="shared" ca="1" si="53"/>
        <v>45257</v>
      </c>
      <c r="C1646" s="5">
        <v>81505</v>
      </c>
    </row>
    <row r="1647" spans="1:3" x14ac:dyDescent="0.2">
      <c r="A1647" t="s">
        <v>163</v>
      </c>
      <c r="B1647" s="4">
        <f t="shared" ca="1" si="53"/>
        <v>45257</v>
      </c>
      <c r="C1647" s="5">
        <v>29235</v>
      </c>
    </row>
    <row r="1648" spans="1:3" x14ac:dyDescent="0.2">
      <c r="A1648" t="s">
        <v>165</v>
      </c>
      <c r="B1648" s="4">
        <f t="shared" ca="1" si="53"/>
        <v>45257</v>
      </c>
      <c r="C1648" s="5">
        <v>82265</v>
      </c>
    </row>
    <row r="1649" spans="1:3" x14ac:dyDescent="0.2">
      <c r="A1649" t="s">
        <v>204</v>
      </c>
      <c r="B1649" s="4">
        <f t="shared" ca="1" si="53"/>
        <v>45257</v>
      </c>
      <c r="C1649" s="5">
        <v>35815</v>
      </c>
    </row>
    <row r="1650" spans="1:3" x14ac:dyDescent="0.2">
      <c r="A1650" t="s">
        <v>245</v>
      </c>
      <c r="B1650" s="4">
        <f t="shared" ca="1" si="53"/>
        <v>45257</v>
      </c>
      <c r="C1650" s="5">
        <v>65405</v>
      </c>
    </row>
    <row r="1651" spans="1:3" x14ac:dyDescent="0.2">
      <c r="A1651" t="s">
        <v>248</v>
      </c>
      <c r="B1651" s="4">
        <f t="shared" ca="1" si="53"/>
        <v>45257</v>
      </c>
      <c r="C1651" s="5">
        <v>54340</v>
      </c>
    </row>
    <row r="1652" spans="1:3" x14ac:dyDescent="0.2">
      <c r="A1652" t="s">
        <v>271</v>
      </c>
      <c r="B1652" s="4">
        <f t="shared" ca="1" si="53"/>
        <v>45257</v>
      </c>
      <c r="C1652" s="5">
        <v>17350</v>
      </c>
    </row>
    <row r="1653" spans="1:3" x14ac:dyDescent="0.2">
      <c r="A1653" t="s">
        <v>288</v>
      </c>
      <c r="B1653" s="4">
        <f t="shared" ca="1" si="53"/>
        <v>45257</v>
      </c>
      <c r="C1653" s="5">
        <v>33345</v>
      </c>
    </row>
    <row r="1654" spans="1:3" x14ac:dyDescent="0.2">
      <c r="A1654" t="s">
        <v>306</v>
      </c>
      <c r="B1654" s="4">
        <f t="shared" ca="1" si="53"/>
        <v>45257</v>
      </c>
      <c r="C1654" s="5">
        <v>31420</v>
      </c>
    </row>
    <row r="1655" spans="1:3" x14ac:dyDescent="0.2">
      <c r="A1655" t="s">
        <v>314</v>
      </c>
      <c r="B1655" s="4">
        <f t="shared" ca="1" si="53"/>
        <v>45257</v>
      </c>
      <c r="C1655" s="5">
        <v>66780</v>
      </c>
    </row>
    <row r="1656" spans="1:3" x14ac:dyDescent="0.2">
      <c r="A1656" t="s">
        <v>352</v>
      </c>
      <c r="B1656" s="4">
        <f t="shared" ca="1" si="53"/>
        <v>45257</v>
      </c>
      <c r="C1656" s="5">
        <v>35490</v>
      </c>
    </row>
    <row r="1657" spans="1:3" x14ac:dyDescent="0.2">
      <c r="A1657" t="s">
        <v>362</v>
      </c>
      <c r="B1657" s="4">
        <f t="shared" ca="1" si="53"/>
        <v>45257</v>
      </c>
      <c r="C1657" s="5">
        <v>28610</v>
      </c>
    </row>
    <row r="1658" spans="1:3" x14ac:dyDescent="0.2">
      <c r="A1658" t="s">
        <v>371</v>
      </c>
      <c r="B1658" s="4">
        <f t="shared" ca="1" si="53"/>
        <v>45257</v>
      </c>
      <c r="C1658" s="5">
        <v>11290</v>
      </c>
    </row>
    <row r="1659" spans="1:3" x14ac:dyDescent="0.2">
      <c r="A1659" t="s">
        <v>372</v>
      </c>
      <c r="B1659" s="4">
        <f t="shared" ca="1" si="53"/>
        <v>45257</v>
      </c>
      <c r="C1659" s="5">
        <v>66735</v>
      </c>
    </row>
    <row r="1660" spans="1:3" x14ac:dyDescent="0.2">
      <c r="A1660" t="s">
        <v>389</v>
      </c>
      <c r="B1660" s="4">
        <f t="shared" ca="1" si="53"/>
        <v>45257</v>
      </c>
      <c r="C1660" s="5">
        <v>77720</v>
      </c>
    </row>
    <row r="1661" spans="1:3" x14ac:dyDescent="0.2">
      <c r="A1661" t="s">
        <v>393</v>
      </c>
      <c r="B1661" s="4">
        <f t="shared" ca="1" si="53"/>
        <v>45257</v>
      </c>
      <c r="C1661" s="5">
        <v>27645</v>
      </c>
    </row>
    <row r="1662" spans="1:3" x14ac:dyDescent="0.2">
      <c r="A1662" t="s">
        <v>410</v>
      </c>
      <c r="B1662" s="4">
        <f t="shared" ca="1" si="53"/>
        <v>45257</v>
      </c>
      <c r="C1662" s="5">
        <v>5290</v>
      </c>
    </row>
    <row r="1663" spans="1:3" x14ac:dyDescent="0.2">
      <c r="A1663" t="s">
        <v>415</v>
      </c>
      <c r="B1663" s="4">
        <f t="shared" ca="1" si="53"/>
        <v>45257</v>
      </c>
      <c r="C1663" s="5">
        <v>35060</v>
      </c>
    </row>
    <row r="1664" spans="1:3" x14ac:dyDescent="0.2">
      <c r="A1664" t="s">
        <v>427</v>
      </c>
      <c r="B1664" s="4">
        <f t="shared" ca="1" si="53"/>
        <v>45257</v>
      </c>
      <c r="C1664" s="5">
        <v>52380</v>
      </c>
    </row>
    <row r="1665" spans="1:3" x14ac:dyDescent="0.2">
      <c r="A1665" t="s">
        <v>430</v>
      </c>
      <c r="B1665" s="4">
        <f t="shared" ca="1" si="53"/>
        <v>45257</v>
      </c>
      <c r="C1665" s="5">
        <v>27300</v>
      </c>
    </row>
    <row r="1666" spans="1:3" x14ac:dyDescent="0.2">
      <c r="A1666" t="s">
        <v>437</v>
      </c>
      <c r="B1666" s="4">
        <f t="shared" ca="1" si="53"/>
        <v>45257</v>
      </c>
      <c r="C1666" s="5">
        <v>35055</v>
      </c>
    </row>
    <row r="1667" spans="1:3" x14ac:dyDescent="0.2">
      <c r="A1667" t="s">
        <v>49</v>
      </c>
      <c r="B1667" s="4">
        <f t="shared" ref="B1667:B1697" ca="1" si="54">TODAY()-146</f>
        <v>45258</v>
      </c>
      <c r="C1667" s="5">
        <v>23355</v>
      </c>
    </row>
    <row r="1668" spans="1:3" x14ac:dyDescent="0.2">
      <c r="A1668" t="s">
        <v>51</v>
      </c>
      <c r="B1668" s="4">
        <f t="shared" ca="1" si="54"/>
        <v>45258</v>
      </c>
      <c r="C1668" s="5">
        <v>42885</v>
      </c>
    </row>
    <row r="1669" spans="1:3" x14ac:dyDescent="0.2">
      <c r="A1669" t="s">
        <v>70</v>
      </c>
      <c r="B1669" s="4">
        <f t="shared" ca="1" si="54"/>
        <v>45258</v>
      </c>
      <c r="C1669" s="5">
        <v>20270</v>
      </c>
    </row>
    <row r="1670" spans="1:3" x14ac:dyDescent="0.2">
      <c r="A1670" t="s">
        <v>80</v>
      </c>
      <c r="B1670" s="4">
        <f t="shared" ca="1" si="54"/>
        <v>45258</v>
      </c>
      <c r="C1670" s="5">
        <v>16275</v>
      </c>
    </row>
    <row r="1671" spans="1:3" x14ac:dyDescent="0.2">
      <c r="A1671" t="s">
        <v>108</v>
      </c>
      <c r="B1671" s="4">
        <f t="shared" ca="1" si="54"/>
        <v>45258</v>
      </c>
      <c r="C1671" s="5">
        <v>63355</v>
      </c>
    </row>
    <row r="1672" spans="1:3" x14ac:dyDescent="0.2">
      <c r="A1672" t="s">
        <v>133</v>
      </c>
      <c r="B1672" s="4">
        <f t="shared" ca="1" si="54"/>
        <v>45258</v>
      </c>
      <c r="C1672" s="5">
        <v>41675</v>
      </c>
    </row>
    <row r="1673" spans="1:3" x14ac:dyDescent="0.2">
      <c r="A1673" t="s">
        <v>148</v>
      </c>
      <c r="B1673" s="4">
        <f t="shared" ca="1" si="54"/>
        <v>45258</v>
      </c>
      <c r="C1673" s="5">
        <v>27830</v>
      </c>
    </row>
    <row r="1674" spans="1:3" x14ac:dyDescent="0.2">
      <c r="A1674" t="s">
        <v>155</v>
      </c>
      <c r="B1674" s="4">
        <f t="shared" ca="1" si="54"/>
        <v>45258</v>
      </c>
      <c r="C1674" s="5">
        <v>27465</v>
      </c>
    </row>
    <row r="1675" spans="1:3" x14ac:dyDescent="0.2">
      <c r="A1675" t="s">
        <v>162</v>
      </c>
      <c r="B1675" s="4">
        <f t="shared" ca="1" si="54"/>
        <v>45258</v>
      </c>
      <c r="C1675" s="5">
        <v>57415</v>
      </c>
    </row>
    <row r="1676" spans="1:3" x14ac:dyDescent="0.2">
      <c r="A1676" t="s">
        <v>163</v>
      </c>
      <c r="B1676" s="4">
        <f t="shared" ca="1" si="54"/>
        <v>45258</v>
      </c>
      <c r="C1676" s="5">
        <v>71580</v>
      </c>
    </row>
    <row r="1677" spans="1:3" x14ac:dyDescent="0.2">
      <c r="A1677" t="s">
        <v>183</v>
      </c>
      <c r="B1677" s="4">
        <f t="shared" ca="1" si="54"/>
        <v>45258</v>
      </c>
      <c r="C1677" s="5">
        <v>48475</v>
      </c>
    </row>
    <row r="1678" spans="1:3" x14ac:dyDescent="0.2">
      <c r="A1678" t="s">
        <v>187</v>
      </c>
      <c r="B1678" s="4">
        <f t="shared" ca="1" si="54"/>
        <v>45258</v>
      </c>
      <c r="C1678" s="5">
        <v>29645</v>
      </c>
    </row>
    <row r="1679" spans="1:3" x14ac:dyDescent="0.2">
      <c r="A1679" t="s">
        <v>204</v>
      </c>
      <c r="B1679" s="4">
        <f t="shared" ca="1" si="54"/>
        <v>45258</v>
      </c>
      <c r="C1679" s="5">
        <v>8430</v>
      </c>
    </row>
    <row r="1680" spans="1:3" x14ac:dyDescent="0.2">
      <c r="A1680" t="s">
        <v>243</v>
      </c>
      <c r="B1680" s="4">
        <f t="shared" ca="1" si="54"/>
        <v>45258</v>
      </c>
      <c r="C1680" s="5">
        <v>75300</v>
      </c>
    </row>
    <row r="1681" spans="1:3" x14ac:dyDescent="0.2">
      <c r="A1681" t="s">
        <v>248</v>
      </c>
      <c r="B1681" s="4">
        <f t="shared" ca="1" si="54"/>
        <v>45258</v>
      </c>
      <c r="C1681" s="5">
        <v>79835</v>
      </c>
    </row>
    <row r="1682" spans="1:3" x14ac:dyDescent="0.2">
      <c r="A1682" t="s">
        <v>261</v>
      </c>
      <c r="B1682" s="4">
        <f t="shared" ca="1" si="54"/>
        <v>45258</v>
      </c>
      <c r="C1682" s="5">
        <v>44385</v>
      </c>
    </row>
    <row r="1683" spans="1:3" x14ac:dyDescent="0.2">
      <c r="A1683" t="s">
        <v>288</v>
      </c>
      <c r="B1683" s="4">
        <f t="shared" ca="1" si="54"/>
        <v>45258</v>
      </c>
      <c r="C1683" s="5">
        <v>13170</v>
      </c>
    </row>
    <row r="1684" spans="1:3" x14ac:dyDescent="0.2">
      <c r="A1684" t="s">
        <v>301</v>
      </c>
      <c r="B1684" s="4">
        <f t="shared" ca="1" si="54"/>
        <v>45258</v>
      </c>
      <c r="C1684" s="5">
        <v>59925</v>
      </c>
    </row>
    <row r="1685" spans="1:3" x14ac:dyDescent="0.2">
      <c r="A1685" t="s">
        <v>313</v>
      </c>
      <c r="B1685" s="4">
        <f t="shared" ca="1" si="54"/>
        <v>45258</v>
      </c>
      <c r="C1685" s="5">
        <v>36560</v>
      </c>
    </row>
    <row r="1686" spans="1:3" x14ac:dyDescent="0.2">
      <c r="A1686" t="s">
        <v>337</v>
      </c>
      <c r="B1686" s="4">
        <f t="shared" ca="1" si="54"/>
        <v>45258</v>
      </c>
      <c r="C1686" s="5">
        <v>50925</v>
      </c>
    </row>
    <row r="1687" spans="1:3" x14ac:dyDescent="0.2">
      <c r="A1687" t="s">
        <v>352</v>
      </c>
      <c r="B1687" s="4">
        <f t="shared" ca="1" si="54"/>
        <v>45258</v>
      </c>
      <c r="C1687" s="5">
        <v>13640</v>
      </c>
    </row>
    <row r="1688" spans="1:3" x14ac:dyDescent="0.2">
      <c r="A1688" t="s">
        <v>356</v>
      </c>
      <c r="B1688" s="4">
        <f t="shared" ca="1" si="54"/>
        <v>45258</v>
      </c>
      <c r="C1688" s="5">
        <v>33920</v>
      </c>
    </row>
    <row r="1689" spans="1:3" x14ac:dyDescent="0.2">
      <c r="A1689" t="s">
        <v>363</v>
      </c>
      <c r="B1689" s="4">
        <f t="shared" ca="1" si="54"/>
        <v>45258</v>
      </c>
      <c r="C1689" s="5">
        <v>8870</v>
      </c>
    </row>
    <row r="1690" spans="1:3" x14ac:dyDescent="0.2">
      <c r="A1690" t="s">
        <v>410</v>
      </c>
      <c r="B1690" s="4">
        <f t="shared" ca="1" si="54"/>
        <v>45258</v>
      </c>
      <c r="C1690" s="5">
        <v>36430</v>
      </c>
    </row>
    <row r="1691" spans="1:3" x14ac:dyDescent="0.2">
      <c r="A1691" t="s">
        <v>413</v>
      </c>
      <c r="B1691" s="4">
        <f t="shared" ca="1" si="54"/>
        <v>45258</v>
      </c>
      <c r="C1691" s="5">
        <v>72910</v>
      </c>
    </row>
    <row r="1692" spans="1:3" x14ac:dyDescent="0.2">
      <c r="A1692" t="s">
        <v>423</v>
      </c>
      <c r="B1692" s="4">
        <f t="shared" ca="1" si="54"/>
        <v>45258</v>
      </c>
      <c r="C1692" s="5">
        <v>72010</v>
      </c>
    </row>
    <row r="1693" spans="1:3" x14ac:dyDescent="0.2">
      <c r="A1693" t="s">
        <v>428</v>
      </c>
      <c r="B1693" s="4">
        <f t="shared" ca="1" si="54"/>
        <v>45258</v>
      </c>
      <c r="C1693" s="5">
        <v>60595</v>
      </c>
    </row>
    <row r="1694" spans="1:3" x14ac:dyDescent="0.2">
      <c r="A1694" t="s">
        <v>430</v>
      </c>
      <c r="B1694" s="4">
        <f t="shared" ca="1" si="54"/>
        <v>45258</v>
      </c>
      <c r="C1694" s="5">
        <v>63155</v>
      </c>
    </row>
    <row r="1695" spans="1:3" x14ac:dyDescent="0.2">
      <c r="A1695" t="s">
        <v>436</v>
      </c>
      <c r="B1695" s="4">
        <f t="shared" ca="1" si="54"/>
        <v>45258</v>
      </c>
      <c r="C1695" s="5">
        <v>30405</v>
      </c>
    </row>
    <row r="1696" spans="1:3" x14ac:dyDescent="0.2">
      <c r="A1696" t="s">
        <v>437</v>
      </c>
      <c r="B1696" s="4">
        <f t="shared" ca="1" si="54"/>
        <v>45258</v>
      </c>
      <c r="C1696" s="5">
        <v>82645</v>
      </c>
    </row>
    <row r="1697" spans="1:3" x14ac:dyDescent="0.2">
      <c r="A1697" t="s">
        <v>445</v>
      </c>
      <c r="B1697" s="4">
        <f t="shared" ca="1" si="54"/>
        <v>45258</v>
      </c>
      <c r="C1697" s="5">
        <v>83550</v>
      </c>
    </row>
    <row r="1698" spans="1:3" x14ac:dyDescent="0.2">
      <c r="A1698" t="s">
        <v>78</v>
      </c>
      <c r="B1698" s="4">
        <f t="shared" ref="B1698:B1719" ca="1" si="55">TODAY()-145</f>
        <v>45259</v>
      </c>
      <c r="C1698" s="5">
        <v>61175</v>
      </c>
    </row>
    <row r="1699" spans="1:3" x14ac:dyDescent="0.2">
      <c r="A1699" t="s">
        <v>103</v>
      </c>
      <c r="B1699" s="4">
        <f t="shared" ca="1" si="55"/>
        <v>45259</v>
      </c>
      <c r="C1699" s="5">
        <v>32205</v>
      </c>
    </row>
    <row r="1700" spans="1:3" x14ac:dyDescent="0.2">
      <c r="A1700" t="s">
        <v>118</v>
      </c>
      <c r="B1700" s="4">
        <f t="shared" ca="1" si="55"/>
        <v>45259</v>
      </c>
      <c r="C1700" s="5">
        <v>6000</v>
      </c>
    </row>
    <row r="1701" spans="1:3" x14ac:dyDescent="0.2">
      <c r="A1701" t="s">
        <v>152</v>
      </c>
      <c r="B1701" s="4">
        <f t="shared" ca="1" si="55"/>
        <v>45259</v>
      </c>
      <c r="C1701" s="5">
        <v>78090</v>
      </c>
    </row>
    <row r="1702" spans="1:3" x14ac:dyDescent="0.2">
      <c r="A1702" t="s">
        <v>162</v>
      </c>
      <c r="B1702" s="4">
        <f t="shared" ca="1" si="55"/>
        <v>45259</v>
      </c>
      <c r="C1702" s="5">
        <v>23305</v>
      </c>
    </row>
    <row r="1703" spans="1:3" x14ac:dyDescent="0.2">
      <c r="A1703" t="s">
        <v>163</v>
      </c>
      <c r="B1703" s="4">
        <f t="shared" ca="1" si="55"/>
        <v>45259</v>
      </c>
      <c r="C1703" s="5">
        <v>40555</v>
      </c>
    </row>
    <row r="1704" spans="1:3" x14ac:dyDescent="0.2">
      <c r="A1704" t="s">
        <v>172</v>
      </c>
      <c r="B1704" s="4">
        <f t="shared" ca="1" si="55"/>
        <v>45259</v>
      </c>
      <c r="C1704" s="5">
        <v>72280</v>
      </c>
    </row>
    <row r="1705" spans="1:3" x14ac:dyDescent="0.2">
      <c r="A1705" t="s">
        <v>187</v>
      </c>
      <c r="B1705" s="4">
        <f t="shared" ca="1" si="55"/>
        <v>45259</v>
      </c>
      <c r="C1705" s="5">
        <v>50055</v>
      </c>
    </row>
    <row r="1706" spans="1:3" x14ac:dyDescent="0.2">
      <c r="A1706" t="s">
        <v>198</v>
      </c>
      <c r="B1706" s="4">
        <f t="shared" ca="1" si="55"/>
        <v>45259</v>
      </c>
      <c r="C1706" s="5">
        <v>28175</v>
      </c>
    </row>
    <row r="1707" spans="1:3" x14ac:dyDescent="0.2">
      <c r="A1707" t="s">
        <v>244</v>
      </c>
      <c r="B1707" s="4">
        <f t="shared" ca="1" si="55"/>
        <v>45259</v>
      </c>
      <c r="C1707" s="5">
        <v>75215</v>
      </c>
    </row>
    <row r="1708" spans="1:3" x14ac:dyDescent="0.2">
      <c r="A1708" t="s">
        <v>271</v>
      </c>
      <c r="B1708" s="4">
        <f t="shared" ca="1" si="55"/>
        <v>45259</v>
      </c>
      <c r="C1708" s="5">
        <v>23785</v>
      </c>
    </row>
    <row r="1709" spans="1:3" x14ac:dyDescent="0.2">
      <c r="A1709" t="s">
        <v>302</v>
      </c>
      <c r="B1709" s="4">
        <f t="shared" ca="1" si="55"/>
        <v>45259</v>
      </c>
      <c r="C1709" s="5">
        <v>67180</v>
      </c>
    </row>
    <row r="1710" spans="1:3" x14ac:dyDescent="0.2">
      <c r="A1710" t="s">
        <v>306</v>
      </c>
      <c r="B1710" s="4">
        <f t="shared" ca="1" si="55"/>
        <v>45259</v>
      </c>
      <c r="C1710" s="5">
        <v>24105</v>
      </c>
    </row>
    <row r="1711" spans="1:3" x14ac:dyDescent="0.2">
      <c r="A1711" t="s">
        <v>320</v>
      </c>
      <c r="B1711" s="4">
        <f t="shared" ca="1" si="55"/>
        <v>45259</v>
      </c>
      <c r="C1711" s="5">
        <v>8025</v>
      </c>
    </row>
    <row r="1712" spans="1:3" x14ac:dyDescent="0.2">
      <c r="A1712" t="s">
        <v>352</v>
      </c>
      <c r="B1712" s="4">
        <f t="shared" ca="1" si="55"/>
        <v>45259</v>
      </c>
      <c r="C1712" s="5">
        <v>29655</v>
      </c>
    </row>
    <row r="1713" spans="1:3" x14ac:dyDescent="0.2">
      <c r="A1713" t="s">
        <v>389</v>
      </c>
      <c r="B1713" s="4">
        <f t="shared" ca="1" si="55"/>
        <v>45259</v>
      </c>
      <c r="C1713" s="5">
        <v>55845</v>
      </c>
    </row>
    <row r="1714" spans="1:3" x14ac:dyDescent="0.2">
      <c r="A1714" t="s">
        <v>408</v>
      </c>
      <c r="B1714" s="4">
        <f t="shared" ca="1" si="55"/>
        <v>45259</v>
      </c>
      <c r="C1714" s="5">
        <v>68105</v>
      </c>
    </row>
    <row r="1715" spans="1:3" x14ac:dyDescent="0.2">
      <c r="A1715" t="s">
        <v>410</v>
      </c>
      <c r="B1715" s="4">
        <f t="shared" ca="1" si="55"/>
        <v>45259</v>
      </c>
      <c r="C1715" s="5">
        <v>7900</v>
      </c>
    </row>
    <row r="1716" spans="1:3" x14ac:dyDescent="0.2">
      <c r="A1716" t="s">
        <v>416</v>
      </c>
      <c r="B1716" s="4">
        <f t="shared" ca="1" si="55"/>
        <v>45259</v>
      </c>
      <c r="C1716" s="5">
        <v>7750</v>
      </c>
    </row>
    <row r="1717" spans="1:3" x14ac:dyDescent="0.2">
      <c r="A1717" t="s">
        <v>418</v>
      </c>
      <c r="B1717" s="4">
        <f t="shared" ca="1" si="55"/>
        <v>45259</v>
      </c>
      <c r="C1717" s="5">
        <v>29400</v>
      </c>
    </row>
    <row r="1718" spans="1:3" x14ac:dyDescent="0.2">
      <c r="A1718" t="s">
        <v>430</v>
      </c>
      <c r="B1718" s="4">
        <f t="shared" ca="1" si="55"/>
        <v>45259</v>
      </c>
      <c r="C1718" s="5">
        <v>32605</v>
      </c>
    </row>
    <row r="1719" spans="1:3" x14ac:dyDescent="0.2">
      <c r="A1719" t="s">
        <v>441</v>
      </c>
      <c r="B1719" s="4">
        <f t="shared" ca="1" si="55"/>
        <v>45259</v>
      </c>
      <c r="C1719" s="5">
        <v>58620</v>
      </c>
    </row>
    <row r="1720" spans="1:3" x14ac:dyDescent="0.2">
      <c r="A1720" t="s">
        <v>49</v>
      </c>
      <c r="B1720" s="4">
        <f t="shared" ref="B1720:B1751" ca="1" si="56">TODAY()-144</f>
        <v>45260</v>
      </c>
      <c r="C1720" s="5">
        <v>44730</v>
      </c>
    </row>
    <row r="1721" spans="1:3" x14ac:dyDescent="0.2">
      <c r="A1721" t="s">
        <v>93</v>
      </c>
      <c r="B1721" s="4">
        <f t="shared" ca="1" si="56"/>
        <v>45260</v>
      </c>
      <c r="C1721" s="5">
        <v>40175</v>
      </c>
    </row>
    <row r="1722" spans="1:3" x14ac:dyDescent="0.2">
      <c r="A1722" t="s">
        <v>108</v>
      </c>
      <c r="B1722" s="4">
        <f t="shared" ca="1" si="56"/>
        <v>45260</v>
      </c>
      <c r="C1722" s="5">
        <v>18335</v>
      </c>
    </row>
    <row r="1723" spans="1:3" x14ac:dyDescent="0.2">
      <c r="A1723" t="s">
        <v>132</v>
      </c>
      <c r="B1723" s="4">
        <f t="shared" ca="1" si="56"/>
        <v>45260</v>
      </c>
      <c r="C1723" s="5">
        <v>19520</v>
      </c>
    </row>
    <row r="1724" spans="1:3" x14ac:dyDescent="0.2">
      <c r="A1724" t="s">
        <v>133</v>
      </c>
      <c r="B1724" s="4">
        <f t="shared" ca="1" si="56"/>
        <v>45260</v>
      </c>
      <c r="C1724" s="5">
        <v>75250</v>
      </c>
    </row>
    <row r="1725" spans="1:3" x14ac:dyDescent="0.2">
      <c r="A1725" t="s">
        <v>148</v>
      </c>
      <c r="B1725" s="4">
        <f t="shared" ca="1" si="56"/>
        <v>45260</v>
      </c>
      <c r="C1725" s="5">
        <v>37320</v>
      </c>
    </row>
    <row r="1726" spans="1:3" x14ac:dyDescent="0.2">
      <c r="A1726" t="s">
        <v>161</v>
      </c>
      <c r="B1726" s="4">
        <f t="shared" ca="1" si="56"/>
        <v>45260</v>
      </c>
      <c r="C1726" s="5">
        <v>20570</v>
      </c>
    </row>
    <row r="1727" spans="1:3" x14ac:dyDescent="0.2">
      <c r="A1727" t="s">
        <v>165</v>
      </c>
      <c r="B1727" s="4">
        <f t="shared" ca="1" si="56"/>
        <v>45260</v>
      </c>
      <c r="C1727" s="5">
        <v>70350</v>
      </c>
    </row>
    <row r="1728" spans="1:3" x14ac:dyDescent="0.2">
      <c r="A1728" t="s">
        <v>172</v>
      </c>
      <c r="B1728" s="4">
        <f t="shared" ca="1" si="56"/>
        <v>45260</v>
      </c>
      <c r="C1728" s="5">
        <v>78155</v>
      </c>
    </row>
    <row r="1729" spans="1:3" x14ac:dyDescent="0.2">
      <c r="A1729" t="s">
        <v>175</v>
      </c>
      <c r="B1729" s="4">
        <f t="shared" ca="1" si="56"/>
        <v>45260</v>
      </c>
      <c r="C1729" s="5">
        <v>72525</v>
      </c>
    </row>
    <row r="1730" spans="1:3" x14ac:dyDescent="0.2">
      <c r="A1730" t="s">
        <v>183</v>
      </c>
      <c r="B1730" s="4">
        <f t="shared" ca="1" si="56"/>
        <v>45260</v>
      </c>
      <c r="C1730" s="5">
        <v>25970</v>
      </c>
    </row>
    <row r="1731" spans="1:3" x14ac:dyDescent="0.2">
      <c r="A1731" t="s">
        <v>187</v>
      </c>
      <c r="B1731" s="4">
        <f t="shared" ca="1" si="56"/>
        <v>45260</v>
      </c>
      <c r="C1731" s="5">
        <v>61665</v>
      </c>
    </row>
    <row r="1732" spans="1:3" x14ac:dyDescent="0.2">
      <c r="A1732" t="s">
        <v>194</v>
      </c>
      <c r="B1732" s="4">
        <f t="shared" ca="1" si="56"/>
        <v>45260</v>
      </c>
      <c r="C1732" s="5">
        <v>30880</v>
      </c>
    </row>
    <row r="1733" spans="1:3" x14ac:dyDescent="0.2">
      <c r="A1733" t="s">
        <v>204</v>
      </c>
      <c r="B1733" s="4">
        <f t="shared" ca="1" si="56"/>
        <v>45260</v>
      </c>
      <c r="C1733" s="5">
        <v>29680</v>
      </c>
    </row>
    <row r="1734" spans="1:3" x14ac:dyDescent="0.2">
      <c r="A1734" t="s">
        <v>227</v>
      </c>
      <c r="B1734" s="4">
        <f t="shared" ca="1" si="56"/>
        <v>45260</v>
      </c>
      <c r="C1734" s="5">
        <v>58375</v>
      </c>
    </row>
    <row r="1735" spans="1:3" x14ac:dyDescent="0.2">
      <c r="A1735" t="s">
        <v>242</v>
      </c>
      <c r="B1735" s="4">
        <f t="shared" ca="1" si="56"/>
        <v>45260</v>
      </c>
      <c r="C1735" s="5">
        <v>76005</v>
      </c>
    </row>
    <row r="1736" spans="1:3" x14ac:dyDescent="0.2">
      <c r="A1736" t="s">
        <v>271</v>
      </c>
      <c r="B1736" s="4">
        <f t="shared" ca="1" si="56"/>
        <v>45260</v>
      </c>
      <c r="C1736" s="5">
        <v>39895</v>
      </c>
    </row>
    <row r="1737" spans="1:3" x14ac:dyDescent="0.2">
      <c r="A1737" t="s">
        <v>306</v>
      </c>
      <c r="B1737" s="4">
        <f t="shared" ca="1" si="56"/>
        <v>45260</v>
      </c>
      <c r="C1737" s="5">
        <v>84705</v>
      </c>
    </row>
    <row r="1738" spans="1:3" x14ac:dyDescent="0.2">
      <c r="A1738" t="s">
        <v>314</v>
      </c>
      <c r="B1738" s="4">
        <f t="shared" ca="1" si="56"/>
        <v>45260</v>
      </c>
      <c r="C1738" s="5">
        <v>8745</v>
      </c>
    </row>
    <row r="1739" spans="1:3" x14ac:dyDescent="0.2">
      <c r="A1739" t="s">
        <v>320</v>
      </c>
      <c r="B1739" s="4">
        <f t="shared" ca="1" si="56"/>
        <v>45260</v>
      </c>
      <c r="C1739" s="5">
        <v>66945</v>
      </c>
    </row>
    <row r="1740" spans="1:3" x14ac:dyDescent="0.2">
      <c r="A1740" t="s">
        <v>328</v>
      </c>
      <c r="B1740" s="4">
        <f t="shared" ca="1" si="56"/>
        <v>45260</v>
      </c>
      <c r="C1740" s="5">
        <v>30385</v>
      </c>
    </row>
    <row r="1741" spans="1:3" x14ac:dyDescent="0.2">
      <c r="A1741" t="s">
        <v>347</v>
      </c>
      <c r="B1741" s="4">
        <f t="shared" ca="1" si="56"/>
        <v>45260</v>
      </c>
      <c r="C1741" s="5">
        <v>53535</v>
      </c>
    </row>
    <row r="1742" spans="1:3" x14ac:dyDescent="0.2">
      <c r="A1742" t="s">
        <v>352</v>
      </c>
      <c r="B1742" s="4">
        <f t="shared" ca="1" si="56"/>
        <v>45260</v>
      </c>
      <c r="C1742" s="5">
        <v>39330</v>
      </c>
    </row>
    <row r="1743" spans="1:3" x14ac:dyDescent="0.2">
      <c r="A1743" t="s">
        <v>357</v>
      </c>
      <c r="B1743" s="4">
        <f t="shared" ca="1" si="56"/>
        <v>45260</v>
      </c>
      <c r="C1743" s="5">
        <v>53360</v>
      </c>
    </row>
    <row r="1744" spans="1:3" x14ac:dyDescent="0.2">
      <c r="A1744" t="s">
        <v>371</v>
      </c>
      <c r="B1744" s="4">
        <f t="shared" ca="1" si="56"/>
        <v>45260</v>
      </c>
      <c r="C1744" s="5">
        <v>33930</v>
      </c>
    </row>
    <row r="1745" spans="1:3" x14ac:dyDescent="0.2">
      <c r="A1745" t="s">
        <v>388</v>
      </c>
      <c r="B1745" s="4">
        <f t="shared" ca="1" si="56"/>
        <v>45260</v>
      </c>
      <c r="C1745" s="5">
        <v>43765</v>
      </c>
    </row>
    <row r="1746" spans="1:3" x14ac:dyDescent="0.2">
      <c r="A1746" t="s">
        <v>389</v>
      </c>
      <c r="B1746" s="4">
        <f t="shared" ca="1" si="56"/>
        <v>45260</v>
      </c>
      <c r="C1746" s="5">
        <v>8640</v>
      </c>
    </row>
    <row r="1747" spans="1:3" x14ac:dyDescent="0.2">
      <c r="A1747" t="s">
        <v>393</v>
      </c>
      <c r="B1747" s="4">
        <f t="shared" ca="1" si="56"/>
        <v>45260</v>
      </c>
      <c r="C1747" s="5">
        <v>68465</v>
      </c>
    </row>
    <row r="1748" spans="1:3" x14ac:dyDescent="0.2">
      <c r="A1748" t="s">
        <v>418</v>
      </c>
      <c r="B1748" s="4">
        <f t="shared" ca="1" si="56"/>
        <v>45260</v>
      </c>
      <c r="C1748" s="5">
        <v>61595</v>
      </c>
    </row>
    <row r="1749" spans="1:3" x14ac:dyDescent="0.2">
      <c r="A1749" t="s">
        <v>423</v>
      </c>
      <c r="B1749" s="4">
        <f t="shared" ca="1" si="56"/>
        <v>45260</v>
      </c>
      <c r="C1749" s="5">
        <v>21195</v>
      </c>
    </row>
    <row r="1750" spans="1:3" x14ac:dyDescent="0.2">
      <c r="A1750" t="s">
        <v>436</v>
      </c>
      <c r="B1750" s="4">
        <f t="shared" ca="1" si="56"/>
        <v>45260</v>
      </c>
      <c r="C1750" s="5">
        <v>79075</v>
      </c>
    </row>
    <row r="1751" spans="1:3" x14ac:dyDescent="0.2">
      <c r="A1751" t="s">
        <v>441</v>
      </c>
      <c r="B1751" s="4">
        <f t="shared" ca="1" si="56"/>
        <v>45260</v>
      </c>
      <c r="C1751" s="5">
        <v>45760</v>
      </c>
    </row>
    <row r="1752" spans="1:3" x14ac:dyDescent="0.2">
      <c r="A1752" t="s">
        <v>51</v>
      </c>
      <c r="B1752" s="4">
        <f t="shared" ref="B1752:B1778" ca="1" si="57">TODAY()-143</f>
        <v>45261</v>
      </c>
      <c r="C1752" s="5">
        <v>6470</v>
      </c>
    </row>
    <row r="1753" spans="1:3" x14ac:dyDescent="0.2">
      <c r="A1753" t="s">
        <v>78</v>
      </c>
      <c r="B1753" s="4">
        <f t="shared" ca="1" si="57"/>
        <v>45261</v>
      </c>
      <c r="C1753" s="5">
        <v>20095</v>
      </c>
    </row>
    <row r="1754" spans="1:3" x14ac:dyDescent="0.2">
      <c r="A1754" t="s">
        <v>96</v>
      </c>
      <c r="B1754" s="4">
        <f t="shared" ca="1" si="57"/>
        <v>45261</v>
      </c>
      <c r="C1754" s="5">
        <v>48495</v>
      </c>
    </row>
    <row r="1755" spans="1:3" x14ac:dyDescent="0.2">
      <c r="A1755" t="s">
        <v>110</v>
      </c>
      <c r="B1755" s="4">
        <f t="shared" ca="1" si="57"/>
        <v>45261</v>
      </c>
      <c r="C1755" s="5">
        <v>66965</v>
      </c>
    </row>
    <row r="1756" spans="1:3" x14ac:dyDescent="0.2">
      <c r="A1756" t="s">
        <v>141</v>
      </c>
      <c r="B1756" s="4">
        <f t="shared" ca="1" si="57"/>
        <v>45261</v>
      </c>
      <c r="C1756" s="5">
        <v>79820</v>
      </c>
    </row>
    <row r="1757" spans="1:3" x14ac:dyDescent="0.2">
      <c r="A1757" t="s">
        <v>148</v>
      </c>
      <c r="B1757" s="4">
        <f t="shared" ca="1" si="57"/>
        <v>45261</v>
      </c>
      <c r="C1757" s="5">
        <v>29965</v>
      </c>
    </row>
    <row r="1758" spans="1:3" x14ac:dyDescent="0.2">
      <c r="A1758" t="s">
        <v>165</v>
      </c>
      <c r="B1758" s="4">
        <f t="shared" ca="1" si="57"/>
        <v>45261</v>
      </c>
      <c r="C1758" s="5">
        <v>48980</v>
      </c>
    </row>
    <row r="1759" spans="1:3" x14ac:dyDescent="0.2">
      <c r="A1759" t="s">
        <v>175</v>
      </c>
      <c r="B1759" s="4">
        <f t="shared" ca="1" si="57"/>
        <v>45261</v>
      </c>
      <c r="C1759" s="5">
        <v>77650</v>
      </c>
    </row>
    <row r="1760" spans="1:3" x14ac:dyDescent="0.2">
      <c r="A1760" t="s">
        <v>176</v>
      </c>
      <c r="B1760" s="4">
        <f t="shared" ca="1" si="57"/>
        <v>45261</v>
      </c>
      <c r="C1760" s="5">
        <v>14450</v>
      </c>
    </row>
    <row r="1761" spans="1:3" x14ac:dyDescent="0.2">
      <c r="A1761" t="s">
        <v>187</v>
      </c>
      <c r="B1761" s="4">
        <f t="shared" ca="1" si="57"/>
        <v>45261</v>
      </c>
      <c r="C1761" s="5">
        <v>72525</v>
      </c>
    </row>
    <row r="1762" spans="1:3" x14ac:dyDescent="0.2">
      <c r="A1762" t="s">
        <v>261</v>
      </c>
      <c r="B1762" s="4">
        <f t="shared" ca="1" si="57"/>
        <v>45261</v>
      </c>
      <c r="C1762" s="5">
        <v>56020</v>
      </c>
    </row>
    <row r="1763" spans="1:3" x14ac:dyDescent="0.2">
      <c r="A1763" t="s">
        <v>302</v>
      </c>
      <c r="B1763" s="4">
        <f t="shared" ca="1" si="57"/>
        <v>45261</v>
      </c>
      <c r="C1763" s="5">
        <v>31530</v>
      </c>
    </row>
    <row r="1764" spans="1:3" x14ac:dyDescent="0.2">
      <c r="A1764" t="s">
        <v>306</v>
      </c>
      <c r="B1764" s="4">
        <f t="shared" ca="1" si="57"/>
        <v>45261</v>
      </c>
      <c r="C1764" s="5">
        <v>58690</v>
      </c>
    </row>
    <row r="1765" spans="1:3" x14ac:dyDescent="0.2">
      <c r="A1765" t="s">
        <v>314</v>
      </c>
      <c r="B1765" s="4">
        <f t="shared" ca="1" si="57"/>
        <v>45261</v>
      </c>
      <c r="C1765" s="5">
        <v>42900</v>
      </c>
    </row>
    <row r="1766" spans="1:3" x14ac:dyDescent="0.2">
      <c r="A1766" t="s">
        <v>347</v>
      </c>
      <c r="B1766" s="4">
        <f t="shared" ca="1" si="57"/>
        <v>45261</v>
      </c>
      <c r="C1766" s="5">
        <v>27515</v>
      </c>
    </row>
    <row r="1767" spans="1:3" x14ac:dyDescent="0.2">
      <c r="A1767" t="s">
        <v>352</v>
      </c>
      <c r="B1767" s="4">
        <f t="shared" ca="1" si="57"/>
        <v>45261</v>
      </c>
      <c r="C1767" s="5">
        <v>26695</v>
      </c>
    </row>
    <row r="1768" spans="1:3" x14ac:dyDescent="0.2">
      <c r="A1768" t="s">
        <v>356</v>
      </c>
      <c r="B1768" s="4">
        <f t="shared" ca="1" si="57"/>
        <v>45261</v>
      </c>
      <c r="C1768" s="5">
        <v>6615</v>
      </c>
    </row>
    <row r="1769" spans="1:3" x14ac:dyDescent="0.2">
      <c r="A1769" t="s">
        <v>368</v>
      </c>
      <c r="B1769" s="4">
        <f t="shared" ca="1" si="57"/>
        <v>45261</v>
      </c>
      <c r="C1769" s="5">
        <v>57645</v>
      </c>
    </row>
    <row r="1770" spans="1:3" x14ac:dyDescent="0.2">
      <c r="A1770" t="s">
        <v>372</v>
      </c>
      <c r="B1770" s="4">
        <f t="shared" ca="1" si="57"/>
        <v>45261</v>
      </c>
      <c r="C1770" s="5">
        <v>43375</v>
      </c>
    </row>
    <row r="1771" spans="1:3" x14ac:dyDescent="0.2">
      <c r="A1771" t="s">
        <v>393</v>
      </c>
      <c r="B1771" s="4">
        <f t="shared" ca="1" si="57"/>
        <v>45261</v>
      </c>
      <c r="C1771" s="5">
        <v>16500</v>
      </c>
    </row>
    <row r="1772" spans="1:3" x14ac:dyDescent="0.2">
      <c r="A1772" t="s">
        <v>405</v>
      </c>
      <c r="B1772" s="4">
        <f t="shared" ca="1" si="57"/>
        <v>45261</v>
      </c>
      <c r="C1772" s="5">
        <v>70690</v>
      </c>
    </row>
    <row r="1773" spans="1:3" x14ac:dyDescent="0.2">
      <c r="A1773" t="s">
        <v>415</v>
      </c>
      <c r="B1773" s="4">
        <f t="shared" ca="1" si="57"/>
        <v>45261</v>
      </c>
      <c r="C1773" s="5">
        <v>53445</v>
      </c>
    </row>
    <row r="1774" spans="1:3" x14ac:dyDescent="0.2">
      <c r="A1774" t="s">
        <v>416</v>
      </c>
      <c r="B1774" s="4">
        <f t="shared" ca="1" si="57"/>
        <v>45261</v>
      </c>
      <c r="C1774" s="5">
        <v>56635</v>
      </c>
    </row>
    <row r="1775" spans="1:3" x14ac:dyDescent="0.2">
      <c r="A1775" t="s">
        <v>420</v>
      </c>
      <c r="B1775" s="4">
        <f t="shared" ca="1" si="57"/>
        <v>45261</v>
      </c>
      <c r="C1775" s="5">
        <v>6850</v>
      </c>
    </row>
    <row r="1776" spans="1:3" x14ac:dyDescent="0.2">
      <c r="A1776" t="s">
        <v>430</v>
      </c>
      <c r="B1776" s="4">
        <f t="shared" ca="1" si="57"/>
        <v>45261</v>
      </c>
      <c r="C1776" s="5">
        <v>71960</v>
      </c>
    </row>
    <row r="1777" spans="1:3" x14ac:dyDescent="0.2">
      <c r="A1777" t="s">
        <v>436</v>
      </c>
      <c r="B1777" s="4">
        <f t="shared" ca="1" si="57"/>
        <v>45261</v>
      </c>
      <c r="C1777" s="5">
        <v>44860</v>
      </c>
    </row>
    <row r="1778" spans="1:3" x14ac:dyDescent="0.2">
      <c r="A1778" t="s">
        <v>445</v>
      </c>
      <c r="B1778" s="4">
        <f t="shared" ca="1" si="57"/>
        <v>45261</v>
      </c>
      <c r="C1778" s="5">
        <v>78040</v>
      </c>
    </row>
    <row r="1779" spans="1:3" x14ac:dyDescent="0.2">
      <c r="A1779" t="s">
        <v>51</v>
      </c>
      <c r="B1779" s="4">
        <f t="shared" ref="B1779:B1813" ca="1" si="58">TODAY()-142</f>
        <v>45262</v>
      </c>
      <c r="C1779" s="5">
        <v>15590</v>
      </c>
    </row>
    <row r="1780" spans="1:3" x14ac:dyDescent="0.2">
      <c r="A1780" t="s">
        <v>78</v>
      </c>
      <c r="B1780" s="4">
        <f t="shared" ca="1" si="58"/>
        <v>45262</v>
      </c>
      <c r="C1780" s="5">
        <v>27025</v>
      </c>
    </row>
    <row r="1781" spans="1:3" x14ac:dyDescent="0.2">
      <c r="A1781" t="s">
        <v>96</v>
      </c>
      <c r="B1781" s="4">
        <f t="shared" ca="1" si="58"/>
        <v>45262</v>
      </c>
      <c r="C1781" s="5">
        <v>5955</v>
      </c>
    </row>
    <row r="1782" spans="1:3" x14ac:dyDescent="0.2">
      <c r="A1782" t="s">
        <v>103</v>
      </c>
      <c r="B1782" s="4">
        <f t="shared" ca="1" si="58"/>
        <v>45262</v>
      </c>
      <c r="C1782" s="5">
        <v>38905</v>
      </c>
    </row>
    <row r="1783" spans="1:3" x14ac:dyDescent="0.2">
      <c r="A1783" t="s">
        <v>108</v>
      </c>
      <c r="B1783" s="4">
        <f t="shared" ca="1" si="58"/>
        <v>45262</v>
      </c>
      <c r="C1783" s="5">
        <v>5650</v>
      </c>
    </row>
    <row r="1784" spans="1:3" x14ac:dyDescent="0.2">
      <c r="A1784" t="s">
        <v>113</v>
      </c>
      <c r="B1784" s="4">
        <f t="shared" ca="1" si="58"/>
        <v>45262</v>
      </c>
      <c r="C1784" s="5">
        <v>78020</v>
      </c>
    </row>
    <row r="1785" spans="1:3" x14ac:dyDescent="0.2">
      <c r="A1785" t="s">
        <v>125</v>
      </c>
      <c r="B1785" s="4">
        <f t="shared" ca="1" si="58"/>
        <v>45262</v>
      </c>
      <c r="C1785" s="5">
        <v>37220</v>
      </c>
    </row>
    <row r="1786" spans="1:3" x14ac:dyDescent="0.2">
      <c r="A1786" t="s">
        <v>127</v>
      </c>
      <c r="B1786" s="4">
        <f t="shared" ca="1" si="58"/>
        <v>45262</v>
      </c>
      <c r="C1786" s="5">
        <v>81890</v>
      </c>
    </row>
    <row r="1787" spans="1:3" x14ac:dyDescent="0.2">
      <c r="A1787" t="s">
        <v>130</v>
      </c>
      <c r="B1787" s="4">
        <f t="shared" ca="1" si="58"/>
        <v>45262</v>
      </c>
      <c r="C1787" s="5">
        <v>78705</v>
      </c>
    </row>
    <row r="1788" spans="1:3" x14ac:dyDescent="0.2">
      <c r="A1788" t="s">
        <v>132</v>
      </c>
      <c r="B1788" s="4">
        <f t="shared" ca="1" si="58"/>
        <v>45262</v>
      </c>
      <c r="C1788" s="5">
        <v>16315</v>
      </c>
    </row>
    <row r="1789" spans="1:3" x14ac:dyDescent="0.2">
      <c r="A1789" t="s">
        <v>157</v>
      </c>
      <c r="B1789" s="4">
        <f t="shared" ca="1" si="58"/>
        <v>45262</v>
      </c>
      <c r="C1789" s="5">
        <v>10335</v>
      </c>
    </row>
    <row r="1790" spans="1:3" x14ac:dyDescent="0.2">
      <c r="A1790" t="s">
        <v>165</v>
      </c>
      <c r="B1790" s="4">
        <f t="shared" ca="1" si="58"/>
        <v>45262</v>
      </c>
      <c r="C1790" s="5">
        <v>61500</v>
      </c>
    </row>
    <row r="1791" spans="1:3" x14ac:dyDescent="0.2">
      <c r="A1791" t="s">
        <v>183</v>
      </c>
      <c r="B1791" s="4">
        <f t="shared" ca="1" si="58"/>
        <v>45262</v>
      </c>
      <c r="C1791" s="5">
        <v>76695</v>
      </c>
    </row>
    <row r="1792" spans="1:3" x14ac:dyDescent="0.2">
      <c r="A1792" t="s">
        <v>187</v>
      </c>
      <c r="B1792" s="4">
        <f t="shared" ca="1" si="58"/>
        <v>45262</v>
      </c>
      <c r="C1792" s="5">
        <v>65250</v>
      </c>
    </row>
    <row r="1793" spans="1:3" x14ac:dyDescent="0.2">
      <c r="A1793" t="s">
        <v>194</v>
      </c>
      <c r="B1793" s="4">
        <f t="shared" ca="1" si="58"/>
        <v>45262</v>
      </c>
      <c r="C1793" s="5">
        <v>49455</v>
      </c>
    </row>
    <row r="1794" spans="1:3" x14ac:dyDescent="0.2">
      <c r="A1794" t="s">
        <v>204</v>
      </c>
      <c r="B1794" s="4">
        <f t="shared" ca="1" si="58"/>
        <v>45262</v>
      </c>
      <c r="C1794" s="5">
        <v>45080</v>
      </c>
    </row>
    <row r="1795" spans="1:3" x14ac:dyDescent="0.2">
      <c r="A1795" t="s">
        <v>205</v>
      </c>
      <c r="B1795" s="4">
        <f t="shared" ca="1" si="58"/>
        <v>45262</v>
      </c>
      <c r="C1795" s="5">
        <v>56220</v>
      </c>
    </row>
    <row r="1796" spans="1:3" x14ac:dyDescent="0.2">
      <c r="A1796" t="s">
        <v>242</v>
      </c>
      <c r="B1796" s="4">
        <f t="shared" ca="1" si="58"/>
        <v>45262</v>
      </c>
      <c r="C1796" s="5">
        <v>16730</v>
      </c>
    </row>
    <row r="1797" spans="1:3" x14ac:dyDescent="0.2">
      <c r="A1797" t="s">
        <v>245</v>
      </c>
      <c r="B1797" s="4">
        <f t="shared" ca="1" si="58"/>
        <v>45262</v>
      </c>
      <c r="C1797" s="5">
        <v>61870</v>
      </c>
    </row>
    <row r="1798" spans="1:3" x14ac:dyDescent="0.2">
      <c r="A1798" t="s">
        <v>248</v>
      </c>
      <c r="B1798" s="4">
        <f t="shared" ca="1" si="58"/>
        <v>45262</v>
      </c>
      <c r="C1798" s="5">
        <v>5830</v>
      </c>
    </row>
    <row r="1799" spans="1:3" x14ac:dyDescent="0.2">
      <c r="A1799" t="s">
        <v>288</v>
      </c>
      <c r="B1799" s="4">
        <f t="shared" ca="1" si="58"/>
        <v>45262</v>
      </c>
      <c r="C1799" s="5">
        <v>5185</v>
      </c>
    </row>
    <row r="1800" spans="1:3" x14ac:dyDescent="0.2">
      <c r="A1800" t="s">
        <v>301</v>
      </c>
      <c r="B1800" s="4">
        <f t="shared" ca="1" si="58"/>
        <v>45262</v>
      </c>
      <c r="C1800" s="5">
        <v>41780</v>
      </c>
    </row>
    <row r="1801" spans="1:3" x14ac:dyDescent="0.2">
      <c r="A1801" t="s">
        <v>306</v>
      </c>
      <c r="B1801" s="4">
        <f t="shared" ca="1" si="58"/>
        <v>45262</v>
      </c>
      <c r="C1801" s="5">
        <v>61990</v>
      </c>
    </row>
    <row r="1802" spans="1:3" x14ac:dyDescent="0.2">
      <c r="A1802" t="s">
        <v>313</v>
      </c>
      <c r="B1802" s="4">
        <f t="shared" ca="1" si="58"/>
        <v>45262</v>
      </c>
      <c r="C1802" s="5">
        <v>60055</v>
      </c>
    </row>
    <row r="1803" spans="1:3" x14ac:dyDescent="0.2">
      <c r="A1803" t="s">
        <v>352</v>
      </c>
      <c r="B1803" s="4">
        <f t="shared" ca="1" si="58"/>
        <v>45262</v>
      </c>
      <c r="C1803" s="5">
        <v>41455</v>
      </c>
    </row>
    <row r="1804" spans="1:3" x14ac:dyDescent="0.2">
      <c r="A1804" t="s">
        <v>362</v>
      </c>
      <c r="B1804" s="4">
        <f t="shared" ca="1" si="58"/>
        <v>45262</v>
      </c>
      <c r="C1804" s="5">
        <v>11645</v>
      </c>
    </row>
    <row r="1805" spans="1:3" x14ac:dyDescent="0.2">
      <c r="A1805" t="s">
        <v>381</v>
      </c>
      <c r="B1805" s="4">
        <f t="shared" ca="1" si="58"/>
        <v>45262</v>
      </c>
      <c r="C1805" s="5">
        <v>53855</v>
      </c>
    </row>
    <row r="1806" spans="1:3" x14ac:dyDescent="0.2">
      <c r="A1806" t="s">
        <v>393</v>
      </c>
      <c r="B1806" s="4">
        <f t="shared" ca="1" si="58"/>
        <v>45262</v>
      </c>
      <c r="C1806" s="5">
        <v>21940</v>
      </c>
    </row>
    <row r="1807" spans="1:3" x14ac:dyDescent="0.2">
      <c r="A1807" t="s">
        <v>407</v>
      </c>
      <c r="B1807" s="4">
        <f t="shared" ca="1" si="58"/>
        <v>45262</v>
      </c>
      <c r="C1807" s="5">
        <v>17200</v>
      </c>
    </row>
    <row r="1808" spans="1:3" x14ac:dyDescent="0.2">
      <c r="A1808" t="s">
        <v>415</v>
      </c>
      <c r="B1808" s="4">
        <f t="shared" ca="1" si="58"/>
        <v>45262</v>
      </c>
      <c r="C1808" s="5">
        <v>18470</v>
      </c>
    </row>
    <row r="1809" spans="1:3" x14ac:dyDescent="0.2">
      <c r="A1809" t="s">
        <v>416</v>
      </c>
      <c r="B1809" s="4">
        <f t="shared" ca="1" si="58"/>
        <v>45262</v>
      </c>
      <c r="C1809" s="5">
        <v>53495</v>
      </c>
    </row>
    <row r="1810" spans="1:3" x14ac:dyDescent="0.2">
      <c r="A1810" t="s">
        <v>420</v>
      </c>
      <c r="B1810" s="4">
        <f t="shared" ca="1" si="58"/>
        <v>45262</v>
      </c>
      <c r="C1810" s="5">
        <v>42090</v>
      </c>
    </row>
    <row r="1811" spans="1:3" x14ac:dyDescent="0.2">
      <c r="A1811" t="s">
        <v>427</v>
      </c>
      <c r="B1811" s="4">
        <f t="shared" ca="1" si="58"/>
        <v>45262</v>
      </c>
      <c r="C1811" s="5">
        <v>67995</v>
      </c>
    </row>
    <row r="1812" spans="1:3" x14ac:dyDescent="0.2">
      <c r="A1812" t="s">
        <v>428</v>
      </c>
      <c r="B1812" s="4">
        <f t="shared" ca="1" si="58"/>
        <v>45262</v>
      </c>
      <c r="C1812" s="5">
        <v>12250</v>
      </c>
    </row>
    <row r="1813" spans="1:3" x14ac:dyDescent="0.2">
      <c r="A1813" t="s">
        <v>431</v>
      </c>
      <c r="B1813" s="4">
        <f t="shared" ca="1" si="58"/>
        <v>45262</v>
      </c>
      <c r="C1813" s="5">
        <v>20450</v>
      </c>
    </row>
    <row r="1814" spans="1:3" x14ac:dyDescent="0.2">
      <c r="A1814" t="s">
        <v>49</v>
      </c>
      <c r="B1814" s="4">
        <f t="shared" ref="B1814:B1852" ca="1" si="59">TODAY()-141</f>
        <v>45263</v>
      </c>
      <c r="C1814" s="5">
        <v>13640</v>
      </c>
    </row>
    <row r="1815" spans="1:3" x14ac:dyDescent="0.2">
      <c r="A1815" t="s">
        <v>70</v>
      </c>
      <c r="B1815" s="4">
        <f t="shared" ca="1" si="59"/>
        <v>45263</v>
      </c>
      <c r="C1815" s="5">
        <v>61185</v>
      </c>
    </row>
    <row r="1816" spans="1:3" x14ac:dyDescent="0.2">
      <c r="A1816" t="s">
        <v>78</v>
      </c>
      <c r="B1816" s="4">
        <f t="shared" ca="1" si="59"/>
        <v>45263</v>
      </c>
      <c r="C1816" s="5">
        <v>77665</v>
      </c>
    </row>
    <row r="1817" spans="1:3" x14ac:dyDescent="0.2">
      <c r="A1817" t="s">
        <v>93</v>
      </c>
      <c r="B1817" s="4">
        <f t="shared" ca="1" si="59"/>
        <v>45263</v>
      </c>
      <c r="C1817" s="5">
        <v>59385</v>
      </c>
    </row>
    <row r="1818" spans="1:3" x14ac:dyDescent="0.2">
      <c r="A1818" t="s">
        <v>103</v>
      </c>
      <c r="B1818" s="4">
        <f t="shared" ca="1" si="59"/>
        <v>45263</v>
      </c>
      <c r="C1818" s="5">
        <v>24390</v>
      </c>
    </row>
    <row r="1819" spans="1:3" x14ac:dyDescent="0.2">
      <c r="A1819" t="s">
        <v>108</v>
      </c>
      <c r="B1819" s="4">
        <f t="shared" ca="1" si="59"/>
        <v>45263</v>
      </c>
      <c r="C1819" s="5">
        <v>62010</v>
      </c>
    </row>
    <row r="1820" spans="1:3" x14ac:dyDescent="0.2">
      <c r="A1820" t="s">
        <v>110</v>
      </c>
      <c r="B1820" s="4">
        <f t="shared" ca="1" si="59"/>
        <v>45263</v>
      </c>
      <c r="C1820" s="5">
        <v>58990</v>
      </c>
    </row>
    <row r="1821" spans="1:3" x14ac:dyDescent="0.2">
      <c r="A1821" t="s">
        <v>113</v>
      </c>
      <c r="B1821" s="4">
        <f t="shared" ca="1" si="59"/>
        <v>45263</v>
      </c>
      <c r="C1821" s="5">
        <v>82010</v>
      </c>
    </row>
    <row r="1822" spans="1:3" x14ac:dyDescent="0.2">
      <c r="A1822" t="s">
        <v>118</v>
      </c>
      <c r="B1822" s="4">
        <f t="shared" ca="1" si="59"/>
        <v>45263</v>
      </c>
      <c r="C1822" s="5">
        <v>25035</v>
      </c>
    </row>
    <row r="1823" spans="1:3" x14ac:dyDescent="0.2">
      <c r="A1823" t="s">
        <v>130</v>
      </c>
      <c r="B1823" s="4">
        <f t="shared" ca="1" si="59"/>
        <v>45263</v>
      </c>
      <c r="C1823" s="5">
        <v>64505</v>
      </c>
    </row>
    <row r="1824" spans="1:3" x14ac:dyDescent="0.2">
      <c r="A1824" t="s">
        <v>132</v>
      </c>
      <c r="B1824" s="4">
        <f t="shared" ca="1" si="59"/>
        <v>45263</v>
      </c>
      <c r="C1824" s="5">
        <v>33320</v>
      </c>
    </row>
    <row r="1825" spans="1:3" x14ac:dyDescent="0.2">
      <c r="A1825" t="s">
        <v>165</v>
      </c>
      <c r="B1825" s="4">
        <f t="shared" ca="1" si="59"/>
        <v>45263</v>
      </c>
      <c r="C1825" s="5">
        <v>34405</v>
      </c>
    </row>
    <row r="1826" spans="1:3" x14ac:dyDescent="0.2">
      <c r="A1826" t="s">
        <v>175</v>
      </c>
      <c r="B1826" s="4">
        <f t="shared" ca="1" si="59"/>
        <v>45263</v>
      </c>
      <c r="C1826" s="5">
        <v>58025</v>
      </c>
    </row>
    <row r="1827" spans="1:3" x14ac:dyDescent="0.2">
      <c r="A1827" t="s">
        <v>176</v>
      </c>
      <c r="B1827" s="4">
        <f t="shared" ca="1" si="59"/>
        <v>45263</v>
      </c>
      <c r="C1827" s="5">
        <v>14575</v>
      </c>
    </row>
    <row r="1828" spans="1:3" x14ac:dyDescent="0.2">
      <c r="A1828" t="s">
        <v>204</v>
      </c>
      <c r="B1828" s="4">
        <f t="shared" ca="1" si="59"/>
        <v>45263</v>
      </c>
      <c r="C1828" s="5">
        <v>21010</v>
      </c>
    </row>
    <row r="1829" spans="1:3" x14ac:dyDescent="0.2">
      <c r="A1829" t="s">
        <v>244</v>
      </c>
      <c r="B1829" s="4">
        <f t="shared" ca="1" si="59"/>
        <v>45263</v>
      </c>
      <c r="C1829" s="5">
        <v>22955</v>
      </c>
    </row>
    <row r="1830" spans="1:3" x14ac:dyDescent="0.2">
      <c r="A1830" t="s">
        <v>245</v>
      </c>
      <c r="B1830" s="4">
        <f t="shared" ca="1" si="59"/>
        <v>45263</v>
      </c>
      <c r="C1830" s="5">
        <v>52240</v>
      </c>
    </row>
    <row r="1831" spans="1:3" x14ac:dyDescent="0.2">
      <c r="A1831" t="s">
        <v>248</v>
      </c>
      <c r="B1831" s="4">
        <f t="shared" ca="1" si="59"/>
        <v>45263</v>
      </c>
      <c r="C1831" s="5">
        <v>61305</v>
      </c>
    </row>
    <row r="1832" spans="1:3" x14ac:dyDescent="0.2">
      <c r="A1832" t="s">
        <v>288</v>
      </c>
      <c r="B1832" s="4">
        <f t="shared" ca="1" si="59"/>
        <v>45263</v>
      </c>
      <c r="C1832" s="5">
        <v>68165</v>
      </c>
    </row>
    <row r="1833" spans="1:3" x14ac:dyDescent="0.2">
      <c r="A1833" t="s">
        <v>300</v>
      </c>
      <c r="B1833" s="4">
        <f t="shared" ca="1" si="59"/>
        <v>45263</v>
      </c>
      <c r="C1833" s="5">
        <v>32355</v>
      </c>
    </row>
    <row r="1834" spans="1:3" x14ac:dyDescent="0.2">
      <c r="A1834" t="s">
        <v>301</v>
      </c>
      <c r="B1834" s="4">
        <f t="shared" ca="1" si="59"/>
        <v>45263</v>
      </c>
      <c r="C1834" s="5">
        <v>5730</v>
      </c>
    </row>
    <row r="1835" spans="1:3" x14ac:dyDescent="0.2">
      <c r="A1835" t="s">
        <v>302</v>
      </c>
      <c r="B1835" s="4">
        <f t="shared" ca="1" si="59"/>
        <v>45263</v>
      </c>
      <c r="C1835" s="5">
        <v>9405</v>
      </c>
    </row>
    <row r="1836" spans="1:3" x14ac:dyDescent="0.2">
      <c r="A1836" t="s">
        <v>313</v>
      </c>
      <c r="B1836" s="4">
        <f t="shared" ca="1" si="59"/>
        <v>45263</v>
      </c>
      <c r="C1836" s="5">
        <v>71405</v>
      </c>
    </row>
    <row r="1837" spans="1:3" x14ac:dyDescent="0.2">
      <c r="A1837" t="s">
        <v>328</v>
      </c>
      <c r="B1837" s="4">
        <f t="shared" ca="1" si="59"/>
        <v>45263</v>
      </c>
      <c r="C1837" s="5">
        <v>28495</v>
      </c>
    </row>
    <row r="1838" spans="1:3" x14ac:dyDescent="0.2">
      <c r="A1838" t="s">
        <v>333</v>
      </c>
      <c r="B1838" s="4">
        <f t="shared" ca="1" si="59"/>
        <v>45263</v>
      </c>
      <c r="C1838" s="5">
        <v>26930</v>
      </c>
    </row>
    <row r="1839" spans="1:3" x14ac:dyDescent="0.2">
      <c r="A1839" t="s">
        <v>347</v>
      </c>
      <c r="B1839" s="4">
        <f t="shared" ca="1" si="59"/>
        <v>45263</v>
      </c>
      <c r="C1839" s="5">
        <v>38300</v>
      </c>
    </row>
    <row r="1840" spans="1:3" x14ac:dyDescent="0.2">
      <c r="A1840" t="s">
        <v>357</v>
      </c>
      <c r="B1840" s="4">
        <f t="shared" ca="1" si="59"/>
        <v>45263</v>
      </c>
      <c r="C1840" s="5">
        <v>62215</v>
      </c>
    </row>
    <row r="1841" spans="1:3" x14ac:dyDescent="0.2">
      <c r="A1841" t="s">
        <v>360</v>
      </c>
      <c r="B1841" s="4">
        <f t="shared" ca="1" si="59"/>
        <v>45263</v>
      </c>
      <c r="C1841" s="5">
        <v>33160</v>
      </c>
    </row>
    <row r="1842" spans="1:3" x14ac:dyDescent="0.2">
      <c r="A1842" t="s">
        <v>362</v>
      </c>
      <c r="B1842" s="4">
        <f t="shared" ca="1" si="59"/>
        <v>45263</v>
      </c>
      <c r="C1842" s="5">
        <v>41270</v>
      </c>
    </row>
    <row r="1843" spans="1:3" x14ac:dyDescent="0.2">
      <c r="A1843" t="s">
        <v>372</v>
      </c>
      <c r="B1843" s="4">
        <f t="shared" ca="1" si="59"/>
        <v>45263</v>
      </c>
      <c r="C1843" s="5">
        <v>15425</v>
      </c>
    </row>
    <row r="1844" spans="1:3" x14ac:dyDescent="0.2">
      <c r="A1844" t="s">
        <v>388</v>
      </c>
      <c r="B1844" s="4">
        <f t="shared" ca="1" si="59"/>
        <v>45263</v>
      </c>
      <c r="C1844" s="5">
        <v>39570</v>
      </c>
    </row>
    <row r="1845" spans="1:3" x14ac:dyDescent="0.2">
      <c r="A1845" t="s">
        <v>405</v>
      </c>
      <c r="B1845" s="4">
        <f t="shared" ca="1" si="59"/>
        <v>45263</v>
      </c>
      <c r="C1845" s="5">
        <v>25070</v>
      </c>
    </row>
    <row r="1846" spans="1:3" x14ac:dyDescent="0.2">
      <c r="A1846" t="s">
        <v>407</v>
      </c>
      <c r="B1846" s="4">
        <f t="shared" ca="1" si="59"/>
        <v>45263</v>
      </c>
      <c r="C1846" s="5">
        <v>12910</v>
      </c>
    </row>
    <row r="1847" spans="1:3" x14ac:dyDescent="0.2">
      <c r="A1847" t="s">
        <v>416</v>
      </c>
      <c r="B1847" s="4">
        <f t="shared" ca="1" si="59"/>
        <v>45263</v>
      </c>
      <c r="C1847" s="5">
        <v>22985</v>
      </c>
    </row>
    <row r="1848" spans="1:3" x14ac:dyDescent="0.2">
      <c r="A1848" t="s">
        <v>418</v>
      </c>
      <c r="B1848" s="4">
        <f t="shared" ca="1" si="59"/>
        <v>45263</v>
      </c>
      <c r="C1848" s="5">
        <v>75030</v>
      </c>
    </row>
    <row r="1849" spans="1:3" x14ac:dyDescent="0.2">
      <c r="A1849" t="s">
        <v>420</v>
      </c>
      <c r="B1849" s="4">
        <f t="shared" ca="1" si="59"/>
        <v>45263</v>
      </c>
      <c r="C1849" s="5">
        <v>31395</v>
      </c>
    </row>
    <row r="1850" spans="1:3" x14ac:dyDescent="0.2">
      <c r="A1850" t="s">
        <v>428</v>
      </c>
      <c r="B1850" s="4">
        <f t="shared" ca="1" si="59"/>
        <v>45263</v>
      </c>
      <c r="C1850" s="5">
        <v>36905</v>
      </c>
    </row>
    <row r="1851" spans="1:3" x14ac:dyDescent="0.2">
      <c r="A1851" t="s">
        <v>437</v>
      </c>
      <c r="B1851" s="4">
        <f t="shared" ca="1" si="59"/>
        <v>45263</v>
      </c>
      <c r="C1851" s="5">
        <v>30385</v>
      </c>
    </row>
    <row r="1852" spans="1:3" x14ac:dyDescent="0.2">
      <c r="A1852" t="s">
        <v>441</v>
      </c>
      <c r="B1852" s="4">
        <f t="shared" ca="1" si="59"/>
        <v>45263</v>
      </c>
      <c r="C1852" s="5">
        <v>54840</v>
      </c>
    </row>
    <row r="1853" spans="1:3" x14ac:dyDescent="0.2">
      <c r="A1853" t="s">
        <v>49</v>
      </c>
      <c r="B1853" s="4">
        <f t="shared" ref="B1853:B1883" ca="1" si="60">TODAY()-140</f>
        <v>45264</v>
      </c>
      <c r="C1853" s="5">
        <v>8420</v>
      </c>
    </row>
    <row r="1854" spans="1:3" x14ac:dyDescent="0.2">
      <c r="A1854" t="s">
        <v>51</v>
      </c>
      <c r="B1854" s="4">
        <f t="shared" ca="1" si="60"/>
        <v>45264</v>
      </c>
      <c r="C1854" s="5">
        <v>9250</v>
      </c>
    </row>
    <row r="1855" spans="1:3" x14ac:dyDescent="0.2">
      <c r="A1855" t="s">
        <v>70</v>
      </c>
      <c r="B1855" s="4">
        <f t="shared" ca="1" si="60"/>
        <v>45264</v>
      </c>
      <c r="C1855" s="5">
        <v>76765</v>
      </c>
    </row>
    <row r="1856" spans="1:3" x14ac:dyDescent="0.2">
      <c r="A1856" t="s">
        <v>110</v>
      </c>
      <c r="B1856" s="4">
        <f t="shared" ca="1" si="60"/>
        <v>45264</v>
      </c>
      <c r="C1856" s="5">
        <v>5535</v>
      </c>
    </row>
    <row r="1857" spans="1:3" x14ac:dyDescent="0.2">
      <c r="A1857" t="s">
        <v>113</v>
      </c>
      <c r="B1857" s="4">
        <f t="shared" ca="1" si="60"/>
        <v>45264</v>
      </c>
      <c r="C1857" s="5">
        <v>31760</v>
      </c>
    </row>
    <row r="1858" spans="1:3" x14ac:dyDescent="0.2">
      <c r="A1858" t="s">
        <v>127</v>
      </c>
      <c r="B1858" s="4">
        <f t="shared" ca="1" si="60"/>
        <v>45264</v>
      </c>
      <c r="C1858" s="5">
        <v>83940</v>
      </c>
    </row>
    <row r="1859" spans="1:3" x14ac:dyDescent="0.2">
      <c r="A1859" t="s">
        <v>130</v>
      </c>
      <c r="B1859" s="4">
        <f t="shared" ca="1" si="60"/>
        <v>45264</v>
      </c>
      <c r="C1859" s="5">
        <v>50740</v>
      </c>
    </row>
    <row r="1860" spans="1:3" x14ac:dyDescent="0.2">
      <c r="A1860" t="s">
        <v>132</v>
      </c>
      <c r="B1860" s="4">
        <f t="shared" ca="1" si="60"/>
        <v>45264</v>
      </c>
      <c r="C1860" s="5">
        <v>66915</v>
      </c>
    </row>
    <row r="1861" spans="1:3" x14ac:dyDescent="0.2">
      <c r="A1861" t="s">
        <v>152</v>
      </c>
      <c r="B1861" s="4">
        <f t="shared" ca="1" si="60"/>
        <v>45264</v>
      </c>
      <c r="C1861" s="5">
        <v>12990</v>
      </c>
    </row>
    <row r="1862" spans="1:3" x14ac:dyDescent="0.2">
      <c r="A1862" t="s">
        <v>158</v>
      </c>
      <c r="B1862" s="4">
        <f t="shared" ca="1" si="60"/>
        <v>45264</v>
      </c>
      <c r="C1862" s="5">
        <v>51235</v>
      </c>
    </row>
    <row r="1863" spans="1:3" x14ac:dyDescent="0.2">
      <c r="A1863" t="s">
        <v>176</v>
      </c>
      <c r="B1863" s="4">
        <f t="shared" ca="1" si="60"/>
        <v>45264</v>
      </c>
      <c r="C1863" s="5">
        <v>41645</v>
      </c>
    </row>
    <row r="1864" spans="1:3" x14ac:dyDescent="0.2">
      <c r="A1864" t="s">
        <v>204</v>
      </c>
      <c r="B1864" s="4">
        <f t="shared" ca="1" si="60"/>
        <v>45264</v>
      </c>
      <c r="C1864" s="5">
        <v>36225</v>
      </c>
    </row>
    <row r="1865" spans="1:3" x14ac:dyDescent="0.2">
      <c r="A1865" t="s">
        <v>208</v>
      </c>
      <c r="B1865" s="4">
        <f t="shared" ca="1" si="60"/>
        <v>45264</v>
      </c>
      <c r="C1865" s="5">
        <v>64445</v>
      </c>
    </row>
    <row r="1866" spans="1:3" x14ac:dyDescent="0.2">
      <c r="A1866" t="s">
        <v>242</v>
      </c>
      <c r="B1866" s="4">
        <f t="shared" ca="1" si="60"/>
        <v>45264</v>
      </c>
      <c r="C1866" s="5">
        <v>48235</v>
      </c>
    </row>
    <row r="1867" spans="1:3" x14ac:dyDescent="0.2">
      <c r="A1867" t="s">
        <v>271</v>
      </c>
      <c r="B1867" s="4">
        <f t="shared" ca="1" si="60"/>
        <v>45264</v>
      </c>
      <c r="C1867" s="5">
        <v>14450</v>
      </c>
    </row>
    <row r="1868" spans="1:3" x14ac:dyDescent="0.2">
      <c r="A1868" t="s">
        <v>301</v>
      </c>
      <c r="B1868" s="4">
        <f t="shared" ca="1" si="60"/>
        <v>45264</v>
      </c>
      <c r="C1868" s="5">
        <v>56735</v>
      </c>
    </row>
    <row r="1869" spans="1:3" x14ac:dyDescent="0.2">
      <c r="A1869" t="s">
        <v>328</v>
      </c>
      <c r="B1869" s="4">
        <f t="shared" ca="1" si="60"/>
        <v>45264</v>
      </c>
      <c r="C1869" s="5">
        <v>20825</v>
      </c>
    </row>
    <row r="1870" spans="1:3" x14ac:dyDescent="0.2">
      <c r="A1870" t="s">
        <v>333</v>
      </c>
      <c r="B1870" s="4">
        <f t="shared" ca="1" si="60"/>
        <v>45264</v>
      </c>
      <c r="C1870" s="5">
        <v>48420</v>
      </c>
    </row>
    <row r="1871" spans="1:3" x14ac:dyDescent="0.2">
      <c r="A1871" t="s">
        <v>340</v>
      </c>
      <c r="B1871" s="4">
        <f t="shared" ca="1" si="60"/>
        <v>45264</v>
      </c>
      <c r="C1871" s="5">
        <v>70870</v>
      </c>
    </row>
    <row r="1872" spans="1:3" x14ac:dyDescent="0.2">
      <c r="A1872" t="s">
        <v>352</v>
      </c>
      <c r="B1872" s="4">
        <f t="shared" ca="1" si="60"/>
        <v>45264</v>
      </c>
      <c r="C1872" s="5">
        <v>22865</v>
      </c>
    </row>
    <row r="1873" spans="1:3" x14ac:dyDescent="0.2">
      <c r="A1873" t="s">
        <v>357</v>
      </c>
      <c r="B1873" s="4">
        <f t="shared" ca="1" si="60"/>
        <v>45264</v>
      </c>
      <c r="C1873" s="5">
        <v>31790</v>
      </c>
    </row>
    <row r="1874" spans="1:3" x14ac:dyDescent="0.2">
      <c r="A1874" t="s">
        <v>362</v>
      </c>
      <c r="B1874" s="4">
        <f t="shared" ca="1" si="60"/>
        <v>45264</v>
      </c>
      <c r="C1874" s="5">
        <v>56700</v>
      </c>
    </row>
    <row r="1875" spans="1:3" x14ac:dyDescent="0.2">
      <c r="A1875" t="s">
        <v>363</v>
      </c>
      <c r="B1875" s="4">
        <f t="shared" ca="1" si="60"/>
        <v>45264</v>
      </c>
      <c r="C1875" s="5">
        <v>72935</v>
      </c>
    </row>
    <row r="1876" spans="1:3" x14ac:dyDescent="0.2">
      <c r="A1876" t="s">
        <v>368</v>
      </c>
      <c r="B1876" s="4">
        <f t="shared" ca="1" si="60"/>
        <v>45264</v>
      </c>
      <c r="C1876" s="5">
        <v>30590</v>
      </c>
    </row>
    <row r="1877" spans="1:3" x14ac:dyDescent="0.2">
      <c r="A1877" t="s">
        <v>371</v>
      </c>
      <c r="B1877" s="4">
        <f t="shared" ca="1" si="60"/>
        <v>45264</v>
      </c>
      <c r="C1877" s="5">
        <v>10595</v>
      </c>
    </row>
    <row r="1878" spans="1:3" x14ac:dyDescent="0.2">
      <c r="A1878" t="s">
        <v>372</v>
      </c>
      <c r="B1878" s="4">
        <f t="shared" ca="1" si="60"/>
        <v>45264</v>
      </c>
      <c r="C1878" s="5">
        <v>28800</v>
      </c>
    </row>
    <row r="1879" spans="1:3" x14ac:dyDescent="0.2">
      <c r="A1879" t="s">
        <v>400</v>
      </c>
      <c r="B1879" s="4">
        <f t="shared" ca="1" si="60"/>
        <v>45264</v>
      </c>
      <c r="C1879" s="5">
        <v>76180</v>
      </c>
    </row>
    <row r="1880" spans="1:3" x14ac:dyDescent="0.2">
      <c r="A1880" t="s">
        <v>405</v>
      </c>
      <c r="B1880" s="4">
        <f t="shared" ca="1" si="60"/>
        <v>45264</v>
      </c>
      <c r="C1880" s="5">
        <v>48380</v>
      </c>
    </row>
    <row r="1881" spans="1:3" x14ac:dyDescent="0.2">
      <c r="A1881" t="s">
        <v>407</v>
      </c>
      <c r="B1881" s="4">
        <f t="shared" ca="1" si="60"/>
        <v>45264</v>
      </c>
      <c r="C1881" s="5">
        <v>14465</v>
      </c>
    </row>
    <row r="1882" spans="1:3" x14ac:dyDescent="0.2">
      <c r="A1882" t="s">
        <v>431</v>
      </c>
      <c r="B1882" s="4">
        <f t="shared" ca="1" si="60"/>
        <v>45264</v>
      </c>
      <c r="C1882" s="5">
        <v>31215</v>
      </c>
    </row>
    <row r="1883" spans="1:3" x14ac:dyDescent="0.2">
      <c r="A1883" t="s">
        <v>437</v>
      </c>
      <c r="B1883" s="4">
        <f t="shared" ca="1" si="60"/>
        <v>45264</v>
      </c>
      <c r="C1883" s="5">
        <v>72050</v>
      </c>
    </row>
    <row r="1884" spans="1:3" x14ac:dyDescent="0.2">
      <c r="A1884" t="s">
        <v>59</v>
      </c>
      <c r="B1884" s="4">
        <f t="shared" ref="B1884:B1917" ca="1" si="61">TODAY()-139</f>
        <v>45265</v>
      </c>
      <c r="C1884" s="5">
        <v>78820</v>
      </c>
    </row>
    <row r="1885" spans="1:3" x14ac:dyDescent="0.2">
      <c r="A1885" t="s">
        <v>66</v>
      </c>
      <c r="B1885" s="4">
        <f t="shared" ca="1" si="61"/>
        <v>45265</v>
      </c>
      <c r="C1885" s="5">
        <v>77350</v>
      </c>
    </row>
    <row r="1886" spans="1:3" x14ac:dyDescent="0.2">
      <c r="A1886" t="s">
        <v>72</v>
      </c>
      <c r="B1886" s="4">
        <f t="shared" ca="1" si="61"/>
        <v>45265</v>
      </c>
      <c r="C1886" s="5">
        <v>17965</v>
      </c>
    </row>
    <row r="1887" spans="1:3" x14ac:dyDescent="0.2">
      <c r="A1887" t="s">
        <v>78</v>
      </c>
      <c r="B1887" s="4">
        <f t="shared" ca="1" si="61"/>
        <v>45265</v>
      </c>
      <c r="C1887" s="5">
        <v>37645</v>
      </c>
    </row>
    <row r="1888" spans="1:3" x14ac:dyDescent="0.2">
      <c r="A1888" t="s">
        <v>97</v>
      </c>
      <c r="B1888" s="4">
        <f t="shared" ca="1" si="61"/>
        <v>45265</v>
      </c>
      <c r="C1888" s="5">
        <v>34225</v>
      </c>
    </row>
    <row r="1889" spans="1:3" x14ac:dyDescent="0.2">
      <c r="A1889" t="s">
        <v>103</v>
      </c>
      <c r="B1889" s="4">
        <f t="shared" ca="1" si="61"/>
        <v>45265</v>
      </c>
      <c r="C1889" s="5">
        <v>55660</v>
      </c>
    </row>
    <row r="1890" spans="1:3" x14ac:dyDescent="0.2">
      <c r="A1890" t="s">
        <v>110</v>
      </c>
      <c r="B1890" s="4">
        <f t="shared" ca="1" si="61"/>
        <v>45265</v>
      </c>
      <c r="C1890" s="5">
        <v>84625</v>
      </c>
    </row>
    <row r="1891" spans="1:3" x14ac:dyDescent="0.2">
      <c r="A1891" t="s">
        <v>127</v>
      </c>
      <c r="B1891" s="4">
        <f t="shared" ca="1" si="61"/>
        <v>45265</v>
      </c>
      <c r="C1891" s="5">
        <v>69575</v>
      </c>
    </row>
    <row r="1892" spans="1:3" x14ac:dyDescent="0.2">
      <c r="A1892" t="s">
        <v>133</v>
      </c>
      <c r="B1892" s="4">
        <f t="shared" ca="1" si="61"/>
        <v>45265</v>
      </c>
      <c r="C1892" s="5">
        <v>60245</v>
      </c>
    </row>
    <row r="1893" spans="1:3" x14ac:dyDescent="0.2">
      <c r="A1893" t="s">
        <v>158</v>
      </c>
      <c r="B1893" s="4">
        <f t="shared" ca="1" si="61"/>
        <v>45265</v>
      </c>
      <c r="C1893" s="5">
        <v>42970</v>
      </c>
    </row>
    <row r="1894" spans="1:3" x14ac:dyDescent="0.2">
      <c r="A1894" t="s">
        <v>162</v>
      </c>
      <c r="B1894" s="4">
        <f t="shared" ca="1" si="61"/>
        <v>45265</v>
      </c>
      <c r="C1894" s="5">
        <v>31935</v>
      </c>
    </row>
    <row r="1895" spans="1:3" x14ac:dyDescent="0.2">
      <c r="A1895" t="s">
        <v>198</v>
      </c>
      <c r="B1895" s="4">
        <f t="shared" ca="1" si="61"/>
        <v>45265</v>
      </c>
      <c r="C1895" s="5">
        <v>45670</v>
      </c>
    </row>
    <row r="1896" spans="1:3" x14ac:dyDescent="0.2">
      <c r="A1896" t="s">
        <v>227</v>
      </c>
      <c r="B1896" s="4">
        <f t="shared" ca="1" si="61"/>
        <v>45265</v>
      </c>
      <c r="C1896" s="5">
        <v>11970</v>
      </c>
    </row>
    <row r="1897" spans="1:3" x14ac:dyDescent="0.2">
      <c r="A1897" t="s">
        <v>248</v>
      </c>
      <c r="B1897" s="4">
        <f t="shared" ca="1" si="61"/>
        <v>45265</v>
      </c>
      <c r="C1897" s="5">
        <v>59740</v>
      </c>
    </row>
    <row r="1898" spans="1:3" x14ac:dyDescent="0.2">
      <c r="A1898" t="s">
        <v>261</v>
      </c>
      <c r="B1898" s="4">
        <f t="shared" ca="1" si="61"/>
        <v>45265</v>
      </c>
      <c r="C1898" s="5">
        <v>80260</v>
      </c>
    </row>
    <row r="1899" spans="1:3" x14ac:dyDescent="0.2">
      <c r="A1899" t="s">
        <v>276</v>
      </c>
      <c r="B1899" s="4">
        <f t="shared" ca="1" si="61"/>
        <v>45265</v>
      </c>
      <c r="C1899" s="5">
        <v>62685</v>
      </c>
    </row>
    <row r="1900" spans="1:3" x14ac:dyDescent="0.2">
      <c r="A1900" t="s">
        <v>300</v>
      </c>
      <c r="B1900" s="4">
        <f t="shared" ca="1" si="61"/>
        <v>45265</v>
      </c>
      <c r="C1900" s="5">
        <v>21380</v>
      </c>
    </row>
    <row r="1901" spans="1:3" x14ac:dyDescent="0.2">
      <c r="A1901" t="s">
        <v>301</v>
      </c>
      <c r="B1901" s="4">
        <f t="shared" ca="1" si="61"/>
        <v>45265</v>
      </c>
      <c r="C1901" s="5">
        <v>57155</v>
      </c>
    </row>
    <row r="1902" spans="1:3" x14ac:dyDescent="0.2">
      <c r="A1902" t="s">
        <v>306</v>
      </c>
      <c r="B1902" s="4">
        <f t="shared" ca="1" si="61"/>
        <v>45265</v>
      </c>
      <c r="C1902" s="5">
        <v>23425</v>
      </c>
    </row>
    <row r="1903" spans="1:3" x14ac:dyDescent="0.2">
      <c r="A1903" t="s">
        <v>313</v>
      </c>
      <c r="B1903" s="4">
        <f t="shared" ca="1" si="61"/>
        <v>45265</v>
      </c>
      <c r="C1903" s="5">
        <v>38315</v>
      </c>
    </row>
    <row r="1904" spans="1:3" x14ac:dyDescent="0.2">
      <c r="A1904" t="s">
        <v>320</v>
      </c>
      <c r="B1904" s="4">
        <f t="shared" ca="1" si="61"/>
        <v>45265</v>
      </c>
      <c r="C1904" s="5">
        <v>49505</v>
      </c>
    </row>
    <row r="1905" spans="1:3" x14ac:dyDescent="0.2">
      <c r="A1905" t="s">
        <v>328</v>
      </c>
      <c r="B1905" s="4">
        <f t="shared" ca="1" si="61"/>
        <v>45265</v>
      </c>
      <c r="C1905" s="5">
        <v>42675</v>
      </c>
    </row>
    <row r="1906" spans="1:3" x14ac:dyDescent="0.2">
      <c r="A1906" t="s">
        <v>333</v>
      </c>
      <c r="B1906" s="4">
        <f t="shared" ca="1" si="61"/>
        <v>45265</v>
      </c>
      <c r="C1906" s="5">
        <v>64330</v>
      </c>
    </row>
    <row r="1907" spans="1:3" x14ac:dyDescent="0.2">
      <c r="A1907" t="s">
        <v>356</v>
      </c>
      <c r="B1907" s="4">
        <f t="shared" ca="1" si="61"/>
        <v>45265</v>
      </c>
      <c r="C1907" s="5">
        <v>48160</v>
      </c>
    </row>
    <row r="1908" spans="1:3" x14ac:dyDescent="0.2">
      <c r="A1908" t="s">
        <v>357</v>
      </c>
      <c r="B1908" s="4">
        <f t="shared" ca="1" si="61"/>
        <v>45265</v>
      </c>
      <c r="C1908" s="5">
        <v>77680</v>
      </c>
    </row>
    <row r="1909" spans="1:3" x14ac:dyDescent="0.2">
      <c r="A1909" t="s">
        <v>362</v>
      </c>
      <c r="B1909" s="4">
        <f t="shared" ca="1" si="61"/>
        <v>45265</v>
      </c>
      <c r="C1909" s="5">
        <v>66280</v>
      </c>
    </row>
    <row r="1910" spans="1:3" x14ac:dyDescent="0.2">
      <c r="A1910" t="s">
        <v>368</v>
      </c>
      <c r="B1910" s="4">
        <f t="shared" ca="1" si="61"/>
        <v>45265</v>
      </c>
      <c r="C1910" s="5">
        <v>14030</v>
      </c>
    </row>
    <row r="1911" spans="1:3" x14ac:dyDescent="0.2">
      <c r="A1911" t="s">
        <v>372</v>
      </c>
      <c r="B1911" s="4">
        <f t="shared" ca="1" si="61"/>
        <v>45265</v>
      </c>
      <c r="C1911" s="5">
        <v>51345</v>
      </c>
    </row>
    <row r="1912" spans="1:3" x14ac:dyDescent="0.2">
      <c r="A1912" t="s">
        <v>388</v>
      </c>
      <c r="B1912" s="4">
        <f t="shared" ca="1" si="61"/>
        <v>45265</v>
      </c>
      <c r="C1912" s="5">
        <v>42800</v>
      </c>
    </row>
    <row r="1913" spans="1:3" x14ac:dyDescent="0.2">
      <c r="A1913" t="s">
        <v>413</v>
      </c>
      <c r="B1913" s="4">
        <f t="shared" ca="1" si="61"/>
        <v>45265</v>
      </c>
      <c r="C1913" s="5">
        <v>63540</v>
      </c>
    </row>
    <row r="1914" spans="1:3" x14ac:dyDescent="0.2">
      <c r="A1914" t="s">
        <v>418</v>
      </c>
      <c r="B1914" s="4">
        <f t="shared" ca="1" si="61"/>
        <v>45265</v>
      </c>
      <c r="C1914" s="5">
        <v>34575</v>
      </c>
    </row>
    <row r="1915" spans="1:3" x14ac:dyDescent="0.2">
      <c r="A1915" t="s">
        <v>423</v>
      </c>
      <c r="B1915" s="4">
        <f t="shared" ca="1" si="61"/>
        <v>45265</v>
      </c>
      <c r="C1915" s="5">
        <v>76940</v>
      </c>
    </row>
    <row r="1916" spans="1:3" x14ac:dyDescent="0.2">
      <c r="A1916" t="s">
        <v>428</v>
      </c>
      <c r="B1916" s="4">
        <f t="shared" ca="1" si="61"/>
        <v>45265</v>
      </c>
      <c r="C1916" s="5">
        <v>82255</v>
      </c>
    </row>
    <row r="1917" spans="1:3" x14ac:dyDescent="0.2">
      <c r="A1917" t="s">
        <v>430</v>
      </c>
      <c r="B1917" s="4">
        <f t="shared" ca="1" si="61"/>
        <v>45265</v>
      </c>
      <c r="C1917" s="5">
        <v>12465</v>
      </c>
    </row>
    <row r="1918" spans="1:3" x14ac:dyDescent="0.2">
      <c r="A1918" t="s">
        <v>49</v>
      </c>
      <c r="B1918" s="4">
        <f t="shared" ref="B1918:B1942" ca="1" si="62">TODAY()-138</f>
        <v>45266</v>
      </c>
      <c r="C1918" s="5">
        <v>53205</v>
      </c>
    </row>
    <row r="1919" spans="1:3" x14ac:dyDescent="0.2">
      <c r="A1919" t="s">
        <v>103</v>
      </c>
      <c r="B1919" s="4">
        <f t="shared" ca="1" si="62"/>
        <v>45266</v>
      </c>
      <c r="C1919" s="5">
        <v>19535</v>
      </c>
    </row>
    <row r="1920" spans="1:3" x14ac:dyDescent="0.2">
      <c r="A1920" t="s">
        <v>113</v>
      </c>
      <c r="B1920" s="4">
        <f t="shared" ca="1" si="62"/>
        <v>45266</v>
      </c>
      <c r="C1920" s="5">
        <v>43515</v>
      </c>
    </row>
    <row r="1921" spans="1:3" x14ac:dyDescent="0.2">
      <c r="A1921" t="s">
        <v>125</v>
      </c>
      <c r="B1921" s="4">
        <f t="shared" ca="1" si="62"/>
        <v>45266</v>
      </c>
      <c r="C1921" s="5">
        <v>22795</v>
      </c>
    </row>
    <row r="1922" spans="1:3" x14ac:dyDescent="0.2">
      <c r="A1922" t="s">
        <v>127</v>
      </c>
      <c r="B1922" s="4">
        <f t="shared" ca="1" si="62"/>
        <v>45266</v>
      </c>
      <c r="C1922" s="5">
        <v>47180</v>
      </c>
    </row>
    <row r="1923" spans="1:3" x14ac:dyDescent="0.2">
      <c r="A1923" t="s">
        <v>152</v>
      </c>
      <c r="B1923" s="4">
        <f t="shared" ca="1" si="62"/>
        <v>45266</v>
      </c>
      <c r="C1923" s="5">
        <v>65470</v>
      </c>
    </row>
    <row r="1924" spans="1:3" x14ac:dyDescent="0.2">
      <c r="A1924" t="s">
        <v>155</v>
      </c>
      <c r="B1924" s="4">
        <f t="shared" ca="1" si="62"/>
        <v>45266</v>
      </c>
      <c r="C1924" s="5">
        <v>81315</v>
      </c>
    </row>
    <row r="1925" spans="1:3" x14ac:dyDescent="0.2">
      <c r="A1925" t="s">
        <v>157</v>
      </c>
      <c r="B1925" s="4">
        <f t="shared" ca="1" si="62"/>
        <v>45266</v>
      </c>
      <c r="C1925" s="5">
        <v>23540</v>
      </c>
    </row>
    <row r="1926" spans="1:3" x14ac:dyDescent="0.2">
      <c r="A1926" t="s">
        <v>162</v>
      </c>
      <c r="B1926" s="4">
        <f t="shared" ca="1" si="62"/>
        <v>45266</v>
      </c>
      <c r="C1926" s="5">
        <v>76880</v>
      </c>
    </row>
    <row r="1927" spans="1:3" x14ac:dyDescent="0.2">
      <c r="A1927" t="s">
        <v>172</v>
      </c>
      <c r="B1927" s="4">
        <f t="shared" ca="1" si="62"/>
        <v>45266</v>
      </c>
      <c r="C1927" s="5">
        <v>63925</v>
      </c>
    </row>
    <row r="1928" spans="1:3" x14ac:dyDescent="0.2">
      <c r="A1928" t="s">
        <v>198</v>
      </c>
      <c r="B1928" s="4">
        <f t="shared" ca="1" si="62"/>
        <v>45266</v>
      </c>
      <c r="C1928" s="5">
        <v>37695</v>
      </c>
    </row>
    <row r="1929" spans="1:3" x14ac:dyDescent="0.2">
      <c r="A1929" t="s">
        <v>205</v>
      </c>
      <c r="B1929" s="4">
        <f t="shared" ca="1" si="62"/>
        <v>45266</v>
      </c>
      <c r="C1929" s="5">
        <v>33140</v>
      </c>
    </row>
    <row r="1930" spans="1:3" x14ac:dyDescent="0.2">
      <c r="A1930" t="s">
        <v>243</v>
      </c>
      <c r="B1930" s="4">
        <f t="shared" ca="1" si="62"/>
        <v>45266</v>
      </c>
      <c r="C1930" s="5">
        <v>41840</v>
      </c>
    </row>
    <row r="1931" spans="1:3" x14ac:dyDescent="0.2">
      <c r="A1931" t="s">
        <v>248</v>
      </c>
      <c r="B1931" s="4">
        <f t="shared" ca="1" si="62"/>
        <v>45266</v>
      </c>
      <c r="C1931" s="5">
        <v>50830</v>
      </c>
    </row>
    <row r="1932" spans="1:3" x14ac:dyDescent="0.2">
      <c r="A1932" t="s">
        <v>261</v>
      </c>
      <c r="B1932" s="4">
        <f t="shared" ca="1" si="62"/>
        <v>45266</v>
      </c>
      <c r="C1932" s="5">
        <v>78390</v>
      </c>
    </row>
    <row r="1933" spans="1:3" x14ac:dyDescent="0.2">
      <c r="A1933" t="s">
        <v>337</v>
      </c>
      <c r="B1933" s="4">
        <f t="shared" ca="1" si="62"/>
        <v>45266</v>
      </c>
      <c r="C1933" s="5">
        <v>21830</v>
      </c>
    </row>
    <row r="1934" spans="1:3" x14ac:dyDescent="0.2">
      <c r="A1934" t="s">
        <v>340</v>
      </c>
      <c r="B1934" s="4">
        <f t="shared" ca="1" si="62"/>
        <v>45266</v>
      </c>
      <c r="C1934" s="5">
        <v>12945</v>
      </c>
    </row>
    <row r="1935" spans="1:3" x14ac:dyDescent="0.2">
      <c r="A1935" t="s">
        <v>347</v>
      </c>
      <c r="B1935" s="4">
        <f t="shared" ca="1" si="62"/>
        <v>45266</v>
      </c>
      <c r="C1935" s="5">
        <v>29010</v>
      </c>
    </row>
    <row r="1936" spans="1:3" x14ac:dyDescent="0.2">
      <c r="A1936" t="s">
        <v>357</v>
      </c>
      <c r="B1936" s="4">
        <f t="shared" ca="1" si="62"/>
        <v>45266</v>
      </c>
      <c r="C1936" s="5">
        <v>34400</v>
      </c>
    </row>
    <row r="1937" spans="1:3" x14ac:dyDescent="0.2">
      <c r="A1937" t="s">
        <v>363</v>
      </c>
      <c r="B1937" s="4">
        <f t="shared" ca="1" si="62"/>
        <v>45266</v>
      </c>
      <c r="C1937" s="5">
        <v>49410</v>
      </c>
    </row>
    <row r="1938" spans="1:3" x14ac:dyDescent="0.2">
      <c r="A1938" t="s">
        <v>368</v>
      </c>
      <c r="B1938" s="4">
        <f t="shared" ca="1" si="62"/>
        <v>45266</v>
      </c>
      <c r="C1938" s="5">
        <v>41475</v>
      </c>
    </row>
    <row r="1939" spans="1:3" x14ac:dyDescent="0.2">
      <c r="A1939" t="s">
        <v>408</v>
      </c>
      <c r="B1939" s="4">
        <f t="shared" ca="1" si="62"/>
        <v>45266</v>
      </c>
      <c r="C1939" s="5">
        <v>71715</v>
      </c>
    </row>
    <row r="1940" spans="1:3" x14ac:dyDescent="0.2">
      <c r="A1940" t="s">
        <v>410</v>
      </c>
      <c r="B1940" s="4">
        <f t="shared" ca="1" si="62"/>
        <v>45266</v>
      </c>
      <c r="C1940" s="5">
        <v>8755</v>
      </c>
    </row>
    <row r="1941" spans="1:3" x14ac:dyDescent="0.2">
      <c r="A1941" t="s">
        <v>413</v>
      </c>
      <c r="B1941" s="4">
        <f t="shared" ca="1" si="62"/>
        <v>45266</v>
      </c>
      <c r="C1941" s="5">
        <v>74645</v>
      </c>
    </row>
    <row r="1942" spans="1:3" x14ac:dyDescent="0.2">
      <c r="A1942" t="s">
        <v>436</v>
      </c>
      <c r="B1942" s="4">
        <f t="shared" ca="1" si="62"/>
        <v>45266</v>
      </c>
      <c r="C1942" s="5">
        <v>69780</v>
      </c>
    </row>
    <row r="1943" spans="1:3" x14ac:dyDescent="0.2">
      <c r="A1943" t="s">
        <v>66</v>
      </c>
      <c r="B1943" s="4">
        <f t="shared" ref="B1943:B1973" ca="1" si="63">TODAY()-137</f>
        <v>45267</v>
      </c>
      <c r="C1943" s="5">
        <v>69365</v>
      </c>
    </row>
    <row r="1944" spans="1:3" x14ac:dyDescent="0.2">
      <c r="A1944" t="s">
        <v>72</v>
      </c>
      <c r="B1944" s="4">
        <f t="shared" ca="1" si="63"/>
        <v>45267</v>
      </c>
      <c r="C1944" s="5">
        <v>7515</v>
      </c>
    </row>
    <row r="1945" spans="1:3" x14ac:dyDescent="0.2">
      <c r="A1945" t="s">
        <v>78</v>
      </c>
      <c r="B1945" s="4">
        <f t="shared" ca="1" si="63"/>
        <v>45267</v>
      </c>
      <c r="C1945" s="5">
        <v>11060</v>
      </c>
    </row>
    <row r="1946" spans="1:3" x14ac:dyDescent="0.2">
      <c r="A1946" t="s">
        <v>108</v>
      </c>
      <c r="B1946" s="4">
        <f t="shared" ca="1" si="63"/>
        <v>45267</v>
      </c>
      <c r="C1946" s="5">
        <v>16310</v>
      </c>
    </row>
    <row r="1947" spans="1:3" x14ac:dyDescent="0.2">
      <c r="A1947" t="s">
        <v>118</v>
      </c>
      <c r="B1947" s="4">
        <f t="shared" ca="1" si="63"/>
        <v>45267</v>
      </c>
      <c r="C1947" s="5">
        <v>70575</v>
      </c>
    </row>
    <row r="1948" spans="1:3" x14ac:dyDescent="0.2">
      <c r="A1948" t="s">
        <v>133</v>
      </c>
      <c r="B1948" s="4">
        <f t="shared" ca="1" si="63"/>
        <v>45267</v>
      </c>
      <c r="C1948" s="5">
        <v>54360</v>
      </c>
    </row>
    <row r="1949" spans="1:3" x14ac:dyDescent="0.2">
      <c r="A1949" t="s">
        <v>141</v>
      </c>
      <c r="B1949" s="4">
        <f t="shared" ca="1" si="63"/>
        <v>45267</v>
      </c>
      <c r="C1949" s="5">
        <v>59965</v>
      </c>
    </row>
    <row r="1950" spans="1:3" x14ac:dyDescent="0.2">
      <c r="A1950" t="s">
        <v>152</v>
      </c>
      <c r="B1950" s="4">
        <f t="shared" ca="1" si="63"/>
        <v>45267</v>
      </c>
      <c r="C1950" s="5">
        <v>74310</v>
      </c>
    </row>
    <row r="1951" spans="1:3" x14ac:dyDescent="0.2">
      <c r="A1951" t="s">
        <v>155</v>
      </c>
      <c r="B1951" s="4">
        <f t="shared" ca="1" si="63"/>
        <v>45267</v>
      </c>
      <c r="C1951" s="5">
        <v>57480</v>
      </c>
    </row>
    <row r="1952" spans="1:3" x14ac:dyDescent="0.2">
      <c r="A1952" t="s">
        <v>158</v>
      </c>
      <c r="B1952" s="4">
        <f t="shared" ca="1" si="63"/>
        <v>45267</v>
      </c>
      <c r="C1952" s="5">
        <v>56685</v>
      </c>
    </row>
    <row r="1953" spans="1:3" x14ac:dyDescent="0.2">
      <c r="A1953" t="s">
        <v>181</v>
      </c>
      <c r="B1953" s="4">
        <f t="shared" ca="1" si="63"/>
        <v>45267</v>
      </c>
      <c r="C1953" s="5">
        <v>72425</v>
      </c>
    </row>
    <row r="1954" spans="1:3" x14ac:dyDescent="0.2">
      <c r="A1954" t="s">
        <v>208</v>
      </c>
      <c r="B1954" s="4">
        <f t="shared" ca="1" si="63"/>
        <v>45267</v>
      </c>
      <c r="C1954" s="5">
        <v>11345</v>
      </c>
    </row>
    <row r="1955" spans="1:3" x14ac:dyDescent="0.2">
      <c r="A1955" t="s">
        <v>242</v>
      </c>
      <c r="B1955" s="4">
        <f t="shared" ca="1" si="63"/>
        <v>45267</v>
      </c>
      <c r="C1955" s="5">
        <v>16825</v>
      </c>
    </row>
    <row r="1956" spans="1:3" x14ac:dyDescent="0.2">
      <c r="A1956" t="s">
        <v>243</v>
      </c>
      <c r="B1956" s="4">
        <f t="shared" ca="1" si="63"/>
        <v>45267</v>
      </c>
      <c r="C1956" s="5">
        <v>36215</v>
      </c>
    </row>
    <row r="1957" spans="1:3" x14ac:dyDescent="0.2">
      <c r="A1957" t="s">
        <v>245</v>
      </c>
      <c r="B1957" s="4">
        <f t="shared" ca="1" si="63"/>
        <v>45267</v>
      </c>
      <c r="C1957" s="5">
        <v>12030</v>
      </c>
    </row>
    <row r="1958" spans="1:3" x14ac:dyDescent="0.2">
      <c r="A1958" t="s">
        <v>276</v>
      </c>
      <c r="B1958" s="4">
        <f t="shared" ca="1" si="63"/>
        <v>45267</v>
      </c>
      <c r="C1958" s="5">
        <v>14970</v>
      </c>
    </row>
    <row r="1959" spans="1:3" x14ac:dyDescent="0.2">
      <c r="A1959" t="s">
        <v>301</v>
      </c>
      <c r="B1959" s="4">
        <f t="shared" ca="1" si="63"/>
        <v>45267</v>
      </c>
      <c r="C1959" s="5">
        <v>40555</v>
      </c>
    </row>
    <row r="1960" spans="1:3" x14ac:dyDescent="0.2">
      <c r="A1960" t="s">
        <v>313</v>
      </c>
      <c r="B1960" s="4">
        <f t="shared" ca="1" si="63"/>
        <v>45267</v>
      </c>
      <c r="C1960" s="5">
        <v>63420</v>
      </c>
    </row>
    <row r="1961" spans="1:3" x14ac:dyDescent="0.2">
      <c r="A1961" t="s">
        <v>333</v>
      </c>
      <c r="B1961" s="4">
        <f t="shared" ca="1" si="63"/>
        <v>45267</v>
      </c>
      <c r="C1961" s="5">
        <v>30050</v>
      </c>
    </row>
    <row r="1962" spans="1:3" x14ac:dyDescent="0.2">
      <c r="A1962" t="s">
        <v>337</v>
      </c>
      <c r="B1962" s="4">
        <f t="shared" ca="1" si="63"/>
        <v>45267</v>
      </c>
      <c r="C1962" s="5">
        <v>77650</v>
      </c>
    </row>
    <row r="1963" spans="1:3" x14ac:dyDescent="0.2">
      <c r="A1963" t="s">
        <v>347</v>
      </c>
      <c r="B1963" s="4">
        <f t="shared" ca="1" si="63"/>
        <v>45267</v>
      </c>
      <c r="C1963" s="5">
        <v>80645</v>
      </c>
    </row>
    <row r="1964" spans="1:3" x14ac:dyDescent="0.2">
      <c r="A1964" t="s">
        <v>360</v>
      </c>
      <c r="B1964" s="4">
        <f t="shared" ca="1" si="63"/>
        <v>45267</v>
      </c>
      <c r="C1964" s="5">
        <v>84020</v>
      </c>
    </row>
    <row r="1965" spans="1:3" x14ac:dyDescent="0.2">
      <c r="A1965" t="s">
        <v>362</v>
      </c>
      <c r="B1965" s="4">
        <f t="shared" ca="1" si="63"/>
        <v>45267</v>
      </c>
      <c r="C1965" s="5">
        <v>37480</v>
      </c>
    </row>
    <row r="1966" spans="1:3" x14ac:dyDescent="0.2">
      <c r="A1966" t="s">
        <v>372</v>
      </c>
      <c r="B1966" s="4">
        <f t="shared" ca="1" si="63"/>
        <v>45267</v>
      </c>
      <c r="C1966" s="5">
        <v>69815</v>
      </c>
    </row>
    <row r="1967" spans="1:3" x14ac:dyDescent="0.2">
      <c r="A1967" t="s">
        <v>393</v>
      </c>
      <c r="B1967" s="4">
        <f t="shared" ca="1" si="63"/>
        <v>45267</v>
      </c>
      <c r="C1967" s="5">
        <v>62700</v>
      </c>
    </row>
    <row r="1968" spans="1:3" x14ac:dyDescent="0.2">
      <c r="A1968" t="s">
        <v>413</v>
      </c>
      <c r="B1968" s="4">
        <f t="shared" ca="1" si="63"/>
        <v>45267</v>
      </c>
      <c r="C1968" s="5">
        <v>31440</v>
      </c>
    </row>
    <row r="1969" spans="1:3" x14ac:dyDescent="0.2">
      <c r="A1969" t="s">
        <v>415</v>
      </c>
      <c r="B1969" s="4">
        <f t="shared" ca="1" si="63"/>
        <v>45267</v>
      </c>
      <c r="C1969" s="5">
        <v>21145</v>
      </c>
    </row>
    <row r="1970" spans="1:3" x14ac:dyDescent="0.2">
      <c r="A1970" t="s">
        <v>416</v>
      </c>
      <c r="B1970" s="4">
        <f t="shared" ca="1" si="63"/>
        <v>45267</v>
      </c>
      <c r="C1970" s="5">
        <v>12230</v>
      </c>
    </row>
    <row r="1971" spans="1:3" x14ac:dyDescent="0.2">
      <c r="A1971" t="s">
        <v>420</v>
      </c>
      <c r="B1971" s="4">
        <f t="shared" ca="1" si="63"/>
        <v>45267</v>
      </c>
      <c r="C1971" s="5">
        <v>52050</v>
      </c>
    </row>
    <row r="1972" spans="1:3" x14ac:dyDescent="0.2">
      <c r="A1972" t="s">
        <v>427</v>
      </c>
      <c r="B1972" s="4">
        <f t="shared" ca="1" si="63"/>
        <v>45267</v>
      </c>
      <c r="C1972" s="5">
        <v>56320</v>
      </c>
    </row>
    <row r="1973" spans="1:3" x14ac:dyDescent="0.2">
      <c r="A1973" t="s">
        <v>436</v>
      </c>
      <c r="B1973" s="4">
        <f t="shared" ca="1" si="63"/>
        <v>45267</v>
      </c>
      <c r="C1973" s="5">
        <v>79320</v>
      </c>
    </row>
    <row r="1974" spans="1:3" x14ac:dyDescent="0.2">
      <c r="A1974" t="s">
        <v>51</v>
      </c>
      <c r="B1974" s="4">
        <f t="shared" ref="B1974:B1998" ca="1" si="64">TODAY()-136</f>
        <v>45268</v>
      </c>
      <c r="C1974" s="5">
        <v>43940</v>
      </c>
    </row>
    <row r="1975" spans="1:3" x14ac:dyDescent="0.2">
      <c r="A1975" t="s">
        <v>78</v>
      </c>
      <c r="B1975" s="4">
        <f t="shared" ca="1" si="64"/>
        <v>45268</v>
      </c>
      <c r="C1975" s="5">
        <v>17215</v>
      </c>
    </row>
    <row r="1976" spans="1:3" x14ac:dyDescent="0.2">
      <c r="A1976" t="s">
        <v>93</v>
      </c>
      <c r="B1976" s="4">
        <f t="shared" ca="1" si="64"/>
        <v>45268</v>
      </c>
      <c r="C1976" s="5">
        <v>16480</v>
      </c>
    </row>
    <row r="1977" spans="1:3" x14ac:dyDescent="0.2">
      <c r="A1977" t="s">
        <v>110</v>
      </c>
      <c r="B1977" s="4">
        <f t="shared" ca="1" si="64"/>
        <v>45268</v>
      </c>
      <c r="C1977" s="5">
        <v>7635</v>
      </c>
    </row>
    <row r="1978" spans="1:3" x14ac:dyDescent="0.2">
      <c r="A1978" t="s">
        <v>113</v>
      </c>
      <c r="B1978" s="4">
        <f t="shared" ca="1" si="64"/>
        <v>45268</v>
      </c>
      <c r="C1978" s="5">
        <v>61500</v>
      </c>
    </row>
    <row r="1979" spans="1:3" x14ac:dyDescent="0.2">
      <c r="A1979" t="s">
        <v>133</v>
      </c>
      <c r="B1979" s="4">
        <f t="shared" ca="1" si="64"/>
        <v>45268</v>
      </c>
      <c r="C1979" s="5">
        <v>24905</v>
      </c>
    </row>
    <row r="1980" spans="1:3" x14ac:dyDescent="0.2">
      <c r="A1980" t="s">
        <v>140</v>
      </c>
      <c r="B1980" s="4">
        <f t="shared" ca="1" si="64"/>
        <v>45268</v>
      </c>
      <c r="C1980" s="5">
        <v>7860</v>
      </c>
    </row>
    <row r="1981" spans="1:3" x14ac:dyDescent="0.2">
      <c r="A1981" t="s">
        <v>143</v>
      </c>
      <c r="B1981" s="4">
        <f t="shared" ca="1" si="64"/>
        <v>45268</v>
      </c>
      <c r="C1981" s="5">
        <v>7380</v>
      </c>
    </row>
    <row r="1982" spans="1:3" x14ac:dyDescent="0.2">
      <c r="A1982" t="s">
        <v>148</v>
      </c>
      <c r="B1982" s="4">
        <f t="shared" ca="1" si="64"/>
        <v>45268</v>
      </c>
      <c r="C1982" s="5">
        <v>53155</v>
      </c>
    </row>
    <row r="1983" spans="1:3" x14ac:dyDescent="0.2">
      <c r="A1983" t="s">
        <v>152</v>
      </c>
      <c r="B1983" s="4">
        <f t="shared" ca="1" si="64"/>
        <v>45268</v>
      </c>
      <c r="C1983" s="5">
        <v>34290</v>
      </c>
    </row>
    <row r="1984" spans="1:3" x14ac:dyDescent="0.2">
      <c r="A1984" t="s">
        <v>176</v>
      </c>
      <c r="B1984" s="4">
        <f t="shared" ca="1" si="64"/>
        <v>45268</v>
      </c>
      <c r="C1984" s="5">
        <v>6275</v>
      </c>
    </row>
    <row r="1985" spans="1:3" x14ac:dyDescent="0.2">
      <c r="A1985" t="s">
        <v>198</v>
      </c>
      <c r="B1985" s="4">
        <f t="shared" ca="1" si="64"/>
        <v>45268</v>
      </c>
      <c r="C1985" s="5">
        <v>9685</v>
      </c>
    </row>
    <row r="1986" spans="1:3" x14ac:dyDescent="0.2">
      <c r="A1986" t="s">
        <v>242</v>
      </c>
      <c r="B1986" s="4">
        <f t="shared" ca="1" si="64"/>
        <v>45268</v>
      </c>
      <c r="C1986" s="5">
        <v>63130</v>
      </c>
    </row>
    <row r="1987" spans="1:3" x14ac:dyDescent="0.2">
      <c r="A1987" t="s">
        <v>271</v>
      </c>
      <c r="B1987" s="4">
        <f t="shared" ca="1" si="64"/>
        <v>45268</v>
      </c>
      <c r="C1987" s="5">
        <v>74120</v>
      </c>
    </row>
    <row r="1988" spans="1:3" x14ac:dyDescent="0.2">
      <c r="A1988" t="s">
        <v>276</v>
      </c>
      <c r="B1988" s="4">
        <f t="shared" ca="1" si="64"/>
        <v>45268</v>
      </c>
      <c r="C1988" s="5">
        <v>43180</v>
      </c>
    </row>
    <row r="1989" spans="1:3" x14ac:dyDescent="0.2">
      <c r="A1989" t="s">
        <v>300</v>
      </c>
      <c r="B1989" s="4">
        <f t="shared" ca="1" si="64"/>
        <v>45268</v>
      </c>
      <c r="C1989" s="5">
        <v>84420</v>
      </c>
    </row>
    <row r="1990" spans="1:3" x14ac:dyDescent="0.2">
      <c r="A1990" t="s">
        <v>340</v>
      </c>
      <c r="B1990" s="4">
        <f t="shared" ca="1" si="64"/>
        <v>45268</v>
      </c>
      <c r="C1990" s="5">
        <v>21230</v>
      </c>
    </row>
    <row r="1991" spans="1:3" x14ac:dyDescent="0.2">
      <c r="A1991" t="s">
        <v>356</v>
      </c>
      <c r="B1991" s="4">
        <f t="shared" ca="1" si="64"/>
        <v>45268</v>
      </c>
      <c r="C1991" s="5">
        <v>42350</v>
      </c>
    </row>
    <row r="1992" spans="1:3" x14ac:dyDescent="0.2">
      <c r="A1992" t="s">
        <v>368</v>
      </c>
      <c r="B1992" s="4">
        <f t="shared" ca="1" si="64"/>
        <v>45268</v>
      </c>
      <c r="C1992" s="5">
        <v>14270</v>
      </c>
    </row>
    <row r="1993" spans="1:3" x14ac:dyDescent="0.2">
      <c r="A1993" t="s">
        <v>407</v>
      </c>
      <c r="B1993" s="4">
        <f t="shared" ca="1" si="64"/>
        <v>45268</v>
      </c>
      <c r="C1993" s="5">
        <v>45235</v>
      </c>
    </row>
    <row r="1994" spans="1:3" x14ac:dyDescent="0.2">
      <c r="A1994" t="s">
        <v>408</v>
      </c>
      <c r="B1994" s="4">
        <f t="shared" ca="1" si="64"/>
        <v>45268</v>
      </c>
      <c r="C1994" s="5">
        <v>31820</v>
      </c>
    </row>
    <row r="1995" spans="1:3" x14ac:dyDescent="0.2">
      <c r="A1995" t="s">
        <v>415</v>
      </c>
      <c r="B1995" s="4">
        <f t="shared" ca="1" si="64"/>
        <v>45268</v>
      </c>
      <c r="C1995" s="5">
        <v>29590</v>
      </c>
    </row>
    <row r="1996" spans="1:3" x14ac:dyDescent="0.2">
      <c r="A1996" t="s">
        <v>430</v>
      </c>
      <c r="B1996" s="4">
        <f t="shared" ca="1" si="64"/>
        <v>45268</v>
      </c>
      <c r="C1996" s="5">
        <v>57850</v>
      </c>
    </row>
    <row r="1997" spans="1:3" x14ac:dyDescent="0.2">
      <c r="A1997" t="s">
        <v>437</v>
      </c>
      <c r="B1997" s="4">
        <f t="shared" ca="1" si="64"/>
        <v>45268</v>
      </c>
      <c r="C1997" s="5">
        <v>5380</v>
      </c>
    </row>
    <row r="1998" spans="1:3" x14ac:dyDescent="0.2">
      <c r="A1998" t="s">
        <v>445</v>
      </c>
      <c r="B1998" s="4">
        <f t="shared" ca="1" si="64"/>
        <v>45268</v>
      </c>
      <c r="C1998" s="5">
        <v>20115</v>
      </c>
    </row>
    <row r="1999" spans="1:3" x14ac:dyDescent="0.2">
      <c r="A1999" t="s">
        <v>49</v>
      </c>
      <c r="B1999" s="4">
        <f t="shared" ref="B1999:B2033" ca="1" si="65">TODAY()-135</f>
        <v>45269</v>
      </c>
      <c r="C1999" s="5">
        <v>62870</v>
      </c>
    </row>
    <row r="2000" spans="1:3" x14ac:dyDescent="0.2">
      <c r="A2000" t="s">
        <v>59</v>
      </c>
      <c r="B2000" s="4">
        <f t="shared" ca="1" si="65"/>
        <v>45269</v>
      </c>
      <c r="C2000" s="5">
        <v>35055</v>
      </c>
    </row>
    <row r="2001" spans="1:3" x14ac:dyDescent="0.2">
      <c r="A2001" t="s">
        <v>72</v>
      </c>
      <c r="B2001" s="4">
        <f t="shared" ca="1" si="65"/>
        <v>45269</v>
      </c>
      <c r="C2001" s="5">
        <v>46550</v>
      </c>
    </row>
    <row r="2002" spans="1:3" x14ac:dyDescent="0.2">
      <c r="A2002" t="s">
        <v>80</v>
      </c>
      <c r="B2002" s="4">
        <f t="shared" ca="1" si="65"/>
        <v>45269</v>
      </c>
      <c r="C2002" s="5">
        <v>5440</v>
      </c>
    </row>
    <row r="2003" spans="1:3" x14ac:dyDescent="0.2">
      <c r="A2003" t="s">
        <v>93</v>
      </c>
      <c r="B2003" s="4">
        <f t="shared" ca="1" si="65"/>
        <v>45269</v>
      </c>
      <c r="C2003" s="5">
        <v>5100</v>
      </c>
    </row>
    <row r="2004" spans="1:3" x14ac:dyDescent="0.2">
      <c r="A2004" t="s">
        <v>97</v>
      </c>
      <c r="B2004" s="4">
        <f t="shared" ca="1" si="65"/>
        <v>45269</v>
      </c>
      <c r="C2004" s="5">
        <v>65740</v>
      </c>
    </row>
    <row r="2005" spans="1:3" x14ac:dyDescent="0.2">
      <c r="A2005" t="s">
        <v>103</v>
      </c>
      <c r="B2005" s="4">
        <f t="shared" ca="1" si="65"/>
        <v>45269</v>
      </c>
      <c r="C2005" s="5">
        <v>21180</v>
      </c>
    </row>
    <row r="2006" spans="1:3" x14ac:dyDescent="0.2">
      <c r="A2006" t="s">
        <v>108</v>
      </c>
      <c r="B2006" s="4">
        <f t="shared" ca="1" si="65"/>
        <v>45269</v>
      </c>
      <c r="C2006" s="5">
        <v>65030</v>
      </c>
    </row>
    <row r="2007" spans="1:3" x14ac:dyDescent="0.2">
      <c r="A2007" t="s">
        <v>130</v>
      </c>
      <c r="B2007" s="4">
        <f t="shared" ca="1" si="65"/>
        <v>45269</v>
      </c>
      <c r="C2007" s="5">
        <v>84900</v>
      </c>
    </row>
    <row r="2008" spans="1:3" x14ac:dyDescent="0.2">
      <c r="A2008" t="s">
        <v>140</v>
      </c>
      <c r="B2008" s="4">
        <f t="shared" ca="1" si="65"/>
        <v>45269</v>
      </c>
      <c r="C2008" s="5">
        <v>76110</v>
      </c>
    </row>
    <row r="2009" spans="1:3" x14ac:dyDescent="0.2">
      <c r="A2009" t="s">
        <v>141</v>
      </c>
      <c r="B2009" s="4">
        <f t="shared" ca="1" si="65"/>
        <v>45269</v>
      </c>
      <c r="C2009" s="5">
        <v>38105</v>
      </c>
    </row>
    <row r="2010" spans="1:3" x14ac:dyDescent="0.2">
      <c r="A2010" t="s">
        <v>155</v>
      </c>
      <c r="B2010" s="4">
        <f t="shared" ca="1" si="65"/>
        <v>45269</v>
      </c>
      <c r="C2010" s="5">
        <v>14815</v>
      </c>
    </row>
    <row r="2011" spans="1:3" x14ac:dyDescent="0.2">
      <c r="A2011" t="s">
        <v>161</v>
      </c>
      <c r="B2011" s="4">
        <f t="shared" ca="1" si="65"/>
        <v>45269</v>
      </c>
      <c r="C2011" s="5">
        <v>45655</v>
      </c>
    </row>
    <row r="2012" spans="1:3" x14ac:dyDescent="0.2">
      <c r="A2012" t="s">
        <v>163</v>
      </c>
      <c r="B2012" s="4">
        <f t="shared" ca="1" si="65"/>
        <v>45269</v>
      </c>
      <c r="C2012" s="5">
        <v>38680</v>
      </c>
    </row>
    <row r="2013" spans="1:3" x14ac:dyDescent="0.2">
      <c r="A2013" t="s">
        <v>175</v>
      </c>
      <c r="B2013" s="4">
        <f t="shared" ca="1" si="65"/>
        <v>45269</v>
      </c>
      <c r="C2013" s="5">
        <v>56055</v>
      </c>
    </row>
    <row r="2014" spans="1:3" x14ac:dyDescent="0.2">
      <c r="A2014" t="s">
        <v>198</v>
      </c>
      <c r="B2014" s="4">
        <f t="shared" ca="1" si="65"/>
        <v>45269</v>
      </c>
      <c r="C2014" s="5">
        <v>50535</v>
      </c>
    </row>
    <row r="2015" spans="1:3" x14ac:dyDescent="0.2">
      <c r="A2015" t="s">
        <v>205</v>
      </c>
      <c r="B2015" s="4">
        <f t="shared" ca="1" si="65"/>
        <v>45269</v>
      </c>
      <c r="C2015" s="5">
        <v>14125</v>
      </c>
    </row>
    <row r="2016" spans="1:3" x14ac:dyDescent="0.2">
      <c r="A2016" t="s">
        <v>242</v>
      </c>
      <c r="B2016" s="4">
        <f t="shared" ca="1" si="65"/>
        <v>45269</v>
      </c>
      <c r="C2016" s="5">
        <v>49130</v>
      </c>
    </row>
    <row r="2017" spans="1:3" x14ac:dyDescent="0.2">
      <c r="A2017" t="s">
        <v>245</v>
      </c>
      <c r="B2017" s="4">
        <f t="shared" ca="1" si="65"/>
        <v>45269</v>
      </c>
      <c r="C2017" s="5">
        <v>69170</v>
      </c>
    </row>
    <row r="2018" spans="1:3" x14ac:dyDescent="0.2">
      <c r="A2018" t="s">
        <v>276</v>
      </c>
      <c r="B2018" s="4">
        <f t="shared" ca="1" si="65"/>
        <v>45269</v>
      </c>
      <c r="C2018" s="5">
        <v>48590</v>
      </c>
    </row>
    <row r="2019" spans="1:3" x14ac:dyDescent="0.2">
      <c r="A2019" t="s">
        <v>300</v>
      </c>
      <c r="B2019" s="4">
        <f t="shared" ca="1" si="65"/>
        <v>45269</v>
      </c>
      <c r="C2019" s="5">
        <v>79335</v>
      </c>
    </row>
    <row r="2020" spans="1:3" x14ac:dyDescent="0.2">
      <c r="A2020" t="s">
        <v>302</v>
      </c>
      <c r="B2020" s="4">
        <f t="shared" ca="1" si="65"/>
        <v>45269</v>
      </c>
      <c r="C2020" s="5">
        <v>47710</v>
      </c>
    </row>
    <row r="2021" spans="1:3" x14ac:dyDescent="0.2">
      <c r="A2021" t="s">
        <v>313</v>
      </c>
      <c r="B2021" s="4">
        <f t="shared" ca="1" si="65"/>
        <v>45269</v>
      </c>
      <c r="C2021" s="5">
        <v>58630</v>
      </c>
    </row>
    <row r="2022" spans="1:3" x14ac:dyDescent="0.2">
      <c r="A2022" t="s">
        <v>333</v>
      </c>
      <c r="B2022" s="4">
        <f t="shared" ca="1" si="65"/>
        <v>45269</v>
      </c>
      <c r="C2022" s="5">
        <v>41650</v>
      </c>
    </row>
    <row r="2023" spans="1:3" x14ac:dyDescent="0.2">
      <c r="A2023" t="s">
        <v>347</v>
      </c>
      <c r="B2023" s="4">
        <f t="shared" ca="1" si="65"/>
        <v>45269</v>
      </c>
      <c r="C2023" s="5">
        <v>75575</v>
      </c>
    </row>
    <row r="2024" spans="1:3" x14ac:dyDescent="0.2">
      <c r="A2024" t="s">
        <v>357</v>
      </c>
      <c r="B2024" s="4">
        <f t="shared" ca="1" si="65"/>
        <v>45269</v>
      </c>
      <c r="C2024" s="5">
        <v>70380</v>
      </c>
    </row>
    <row r="2025" spans="1:3" x14ac:dyDescent="0.2">
      <c r="A2025" t="s">
        <v>371</v>
      </c>
      <c r="B2025" s="4">
        <f t="shared" ca="1" si="65"/>
        <v>45269</v>
      </c>
      <c r="C2025" s="5">
        <v>72870</v>
      </c>
    </row>
    <row r="2026" spans="1:3" x14ac:dyDescent="0.2">
      <c r="A2026" t="s">
        <v>372</v>
      </c>
      <c r="B2026" s="4">
        <f t="shared" ca="1" si="65"/>
        <v>45269</v>
      </c>
      <c r="C2026" s="5">
        <v>50520</v>
      </c>
    </row>
    <row r="2027" spans="1:3" x14ac:dyDescent="0.2">
      <c r="A2027" t="s">
        <v>375</v>
      </c>
      <c r="B2027" s="4">
        <f t="shared" ca="1" si="65"/>
        <v>45269</v>
      </c>
      <c r="C2027" s="5">
        <v>22820</v>
      </c>
    </row>
    <row r="2028" spans="1:3" x14ac:dyDescent="0.2">
      <c r="A2028" t="s">
        <v>400</v>
      </c>
      <c r="B2028" s="4">
        <f t="shared" ca="1" si="65"/>
        <v>45269</v>
      </c>
      <c r="C2028" s="5">
        <v>10915</v>
      </c>
    </row>
    <row r="2029" spans="1:3" x14ac:dyDescent="0.2">
      <c r="A2029" t="s">
        <v>405</v>
      </c>
      <c r="B2029" s="4">
        <f t="shared" ca="1" si="65"/>
        <v>45269</v>
      </c>
      <c r="C2029" s="5">
        <v>40655</v>
      </c>
    </row>
    <row r="2030" spans="1:3" x14ac:dyDescent="0.2">
      <c r="A2030" t="s">
        <v>410</v>
      </c>
      <c r="B2030" s="4">
        <f t="shared" ca="1" si="65"/>
        <v>45269</v>
      </c>
      <c r="C2030" s="5">
        <v>13400</v>
      </c>
    </row>
    <row r="2031" spans="1:3" x14ac:dyDescent="0.2">
      <c r="A2031" t="s">
        <v>418</v>
      </c>
      <c r="B2031" s="4">
        <f t="shared" ca="1" si="65"/>
        <v>45269</v>
      </c>
      <c r="C2031" s="5">
        <v>54655</v>
      </c>
    </row>
    <row r="2032" spans="1:3" x14ac:dyDescent="0.2">
      <c r="A2032" t="s">
        <v>428</v>
      </c>
      <c r="B2032" s="4">
        <f t="shared" ca="1" si="65"/>
        <v>45269</v>
      </c>
      <c r="C2032" s="5">
        <v>71170</v>
      </c>
    </row>
    <row r="2033" spans="1:3" x14ac:dyDescent="0.2">
      <c r="A2033" t="s">
        <v>430</v>
      </c>
      <c r="B2033" s="4">
        <f t="shared" ca="1" si="65"/>
        <v>45269</v>
      </c>
      <c r="C2033" s="5">
        <v>12395</v>
      </c>
    </row>
    <row r="2034" spans="1:3" x14ac:dyDescent="0.2">
      <c r="A2034" t="s">
        <v>51</v>
      </c>
      <c r="B2034" s="4">
        <f t="shared" ref="B2034:B2063" ca="1" si="66">TODAY()-134</f>
        <v>45270</v>
      </c>
      <c r="C2034" s="5">
        <v>43115</v>
      </c>
    </row>
    <row r="2035" spans="1:3" x14ac:dyDescent="0.2">
      <c r="A2035" t="s">
        <v>59</v>
      </c>
      <c r="B2035" s="4">
        <f t="shared" ca="1" si="66"/>
        <v>45270</v>
      </c>
      <c r="C2035" s="5">
        <v>73505</v>
      </c>
    </row>
    <row r="2036" spans="1:3" x14ac:dyDescent="0.2">
      <c r="A2036" t="s">
        <v>78</v>
      </c>
      <c r="B2036" s="4">
        <f t="shared" ca="1" si="66"/>
        <v>45270</v>
      </c>
      <c r="C2036" s="5">
        <v>10215</v>
      </c>
    </row>
    <row r="2037" spans="1:3" x14ac:dyDescent="0.2">
      <c r="A2037" t="s">
        <v>96</v>
      </c>
      <c r="B2037" s="4">
        <f t="shared" ca="1" si="66"/>
        <v>45270</v>
      </c>
      <c r="C2037" s="5">
        <v>35755</v>
      </c>
    </row>
    <row r="2038" spans="1:3" x14ac:dyDescent="0.2">
      <c r="A2038" t="s">
        <v>103</v>
      </c>
      <c r="B2038" s="4">
        <f t="shared" ca="1" si="66"/>
        <v>45270</v>
      </c>
      <c r="C2038" s="5">
        <v>68410</v>
      </c>
    </row>
    <row r="2039" spans="1:3" x14ac:dyDescent="0.2">
      <c r="A2039" t="s">
        <v>110</v>
      </c>
      <c r="B2039" s="4">
        <f t="shared" ca="1" si="66"/>
        <v>45270</v>
      </c>
      <c r="C2039" s="5">
        <v>43175</v>
      </c>
    </row>
    <row r="2040" spans="1:3" x14ac:dyDescent="0.2">
      <c r="A2040" t="s">
        <v>118</v>
      </c>
      <c r="B2040" s="4">
        <f t="shared" ca="1" si="66"/>
        <v>45270</v>
      </c>
      <c r="C2040" s="5">
        <v>33720</v>
      </c>
    </row>
    <row r="2041" spans="1:3" x14ac:dyDescent="0.2">
      <c r="A2041" t="s">
        <v>140</v>
      </c>
      <c r="B2041" s="4">
        <f t="shared" ca="1" si="66"/>
        <v>45270</v>
      </c>
      <c r="C2041" s="5">
        <v>66865</v>
      </c>
    </row>
    <row r="2042" spans="1:3" x14ac:dyDescent="0.2">
      <c r="A2042" t="s">
        <v>181</v>
      </c>
      <c r="B2042" s="4">
        <f t="shared" ca="1" si="66"/>
        <v>45270</v>
      </c>
      <c r="C2042" s="5">
        <v>51085</v>
      </c>
    </row>
    <row r="2043" spans="1:3" x14ac:dyDescent="0.2">
      <c r="A2043" t="s">
        <v>183</v>
      </c>
      <c r="B2043" s="4">
        <f t="shared" ca="1" si="66"/>
        <v>45270</v>
      </c>
      <c r="C2043" s="5">
        <v>69275</v>
      </c>
    </row>
    <row r="2044" spans="1:3" x14ac:dyDescent="0.2">
      <c r="A2044" t="s">
        <v>198</v>
      </c>
      <c r="B2044" s="4">
        <f t="shared" ca="1" si="66"/>
        <v>45270</v>
      </c>
      <c r="C2044" s="5">
        <v>18810</v>
      </c>
    </row>
    <row r="2045" spans="1:3" x14ac:dyDescent="0.2">
      <c r="A2045" t="s">
        <v>227</v>
      </c>
      <c r="B2045" s="4">
        <f t="shared" ca="1" si="66"/>
        <v>45270</v>
      </c>
      <c r="C2045" s="5">
        <v>59130</v>
      </c>
    </row>
    <row r="2046" spans="1:3" x14ac:dyDescent="0.2">
      <c r="A2046" t="s">
        <v>243</v>
      </c>
      <c r="B2046" s="4">
        <f t="shared" ca="1" si="66"/>
        <v>45270</v>
      </c>
      <c r="C2046" s="5">
        <v>66950</v>
      </c>
    </row>
    <row r="2047" spans="1:3" x14ac:dyDescent="0.2">
      <c r="A2047" t="s">
        <v>271</v>
      </c>
      <c r="B2047" s="4">
        <f t="shared" ca="1" si="66"/>
        <v>45270</v>
      </c>
      <c r="C2047" s="5">
        <v>9565</v>
      </c>
    </row>
    <row r="2048" spans="1:3" x14ac:dyDescent="0.2">
      <c r="A2048" t="s">
        <v>288</v>
      </c>
      <c r="B2048" s="4">
        <f t="shared" ca="1" si="66"/>
        <v>45270</v>
      </c>
      <c r="C2048" s="5">
        <v>24610</v>
      </c>
    </row>
    <row r="2049" spans="1:3" x14ac:dyDescent="0.2">
      <c r="A2049" t="s">
        <v>302</v>
      </c>
      <c r="B2049" s="4">
        <f t="shared" ca="1" si="66"/>
        <v>45270</v>
      </c>
      <c r="C2049" s="5">
        <v>84305</v>
      </c>
    </row>
    <row r="2050" spans="1:3" x14ac:dyDescent="0.2">
      <c r="A2050" t="s">
        <v>314</v>
      </c>
      <c r="B2050" s="4">
        <f t="shared" ca="1" si="66"/>
        <v>45270</v>
      </c>
      <c r="C2050" s="5">
        <v>39280</v>
      </c>
    </row>
    <row r="2051" spans="1:3" x14ac:dyDescent="0.2">
      <c r="A2051" t="s">
        <v>320</v>
      </c>
      <c r="B2051" s="4">
        <f t="shared" ca="1" si="66"/>
        <v>45270</v>
      </c>
      <c r="C2051" s="5">
        <v>46255</v>
      </c>
    </row>
    <row r="2052" spans="1:3" x14ac:dyDescent="0.2">
      <c r="A2052" t="s">
        <v>375</v>
      </c>
      <c r="B2052" s="4">
        <f t="shared" ca="1" si="66"/>
        <v>45270</v>
      </c>
      <c r="C2052" s="5">
        <v>45280</v>
      </c>
    </row>
    <row r="2053" spans="1:3" x14ac:dyDescent="0.2">
      <c r="A2053" t="s">
        <v>381</v>
      </c>
      <c r="B2053" s="4">
        <f t="shared" ca="1" si="66"/>
        <v>45270</v>
      </c>
      <c r="C2053" s="5">
        <v>28110</v>
      </c>
    </row>
    <row r="2054" spans="1:3" x14ac:dyDescent="0.2">
      <c r="A2054" t="s">
        <v>405</v>
      </c>
      <c r="B2054" s="4">
        <f t="shared" ca="1" si="66"/>
        <v>45270</v>
      </c>
      <c r="C2054" s="5">
        <v>33750</v>
      </c>
    </row>
    <row r="2055" spans="1:3" x14ac:dyDescent="0.2">
      <c r="A2055" t="s">
        <v>407</v>
      </c>
      <c r="B2055" s="4">
        <f t="shared" ca="1" si="66"/>
        <v>45270</v>
      </c>
      <c r="C2055" s="5">
        <v>14450</v>
      </c>
    </row>
    <row r="2056" spans="1:3" x14ac:dyDescent="0.2">
      <c r="A2056" t="s">
        <v>408</v>
      </c>
      <c r="B2056" s="4">
        <f t="shared" ca="1" si="66"/>
        <v>45270</v>
      </c>
      <c r="C2056" s="5">
        <v>84210</v>
      </c>
    </row>
    <row r="2057" spans="1:3" x14ac:dyDescent="0.2">
      <c r="A2057" t="s">
        <v>415</v>
      </c>
      <c r="B2057" s="4">
        <f t="shared" ca="1" si="66"/>
        <v>45270</v>
      </c>
      <c r="C2057" s="5">
        <v>17625</v>
      </c>
    </row>
    <row r="2058" spans="1:3" x14ac:dyDescent="0.2">
      <c r="A2058" t="s">
        <v>416</v>
      </c>
      <c r="B2058" s="4">
        <f t="shared" ca="1" si="66"/>
        <v>45270</v>
      </c>
      <c r="C2058" s="5">
        <v>42855</v>
      </c>
    </row>
    <row r="2059" spans="1:3" x14ac:dyDescent="0.2">
      <c r="A2059" t="s">
        <v>423</v>
      </c>
      <c r="B2059" s="4">
        <f t="shared" ca="1" si="66"/>
        <v>45270</v>
      </c>
      <c r="C2059" s="5">
        <v>27780</v>
      </c>
    </row>
    <row r="2060" spans="1:3" x14ac:dyDescent="0.2">
      <c r="A2060" t="s">
        <v>427</v>
      </c>
      <c r="B2060" s="4">
        <f t="shared" ca="1" si="66"/>
        <v>45270</v>
      </c>
      <c r="C2060" s="5">
        <v>64140</v>
      </c>
    </row>
    <row r="2061" spans="1:3" x14ac:dyDescent="0.2">
      <c r="A2061" t="s">
        <v>436</v>
      </c>
      <c r="B2061" s="4">
        <f t="shared" ca="1" si="66"/>
        <v>45270</v>
      </c>
      <c r="C2061" s="5">
        <v>42800</v>
      </c>
    </row>
    <row r="2062" spans="1:3" x14ac:dyDescent="0.2">
      <c r="A2062" t="s">
        <v>437</v>
      </c>
      <c r="B2062" s="4">
        <f t="shared" ca="1" si="66"/>
        <v>45270</v>
      </c>
      <c r="C2062" s="5">
        <v>14025</v>
      </c>
    </row>
    <row r="2063" spans="1:3" x14ac:dyDescent="0.2">
      <c r="A2063" t="s">
        <v>445</v>
      </c>
      <c r="B2063" s="4">
        <f t="shared" ca="1" si="66"/>
        <v>45270</v>
      </c>
      <c r="C2063" s="5">
        <v>84210</v>
      </c>
    </row>
    <row r="2064" spans="1:3" x14ac:dyDescent="0.2">
      <c r="A2064" t="s">
        <v>49</v>
      </c>
      <c r="B2064" s="4">
        <f t="shared" ref="B2064:B2093" ca="1" si="67">TODAY()-133</f>
        <v>45271</v>
      </c>
      <c r="C2064" s="5">
        <v>31305</v>
      </c>
    </row>
    <row r="2065" spans="1:3" x14ac:dyDescent="0.2">
      <c r="A2065" t="s">
        <v>80</v>
      </c>
      <c r="B2065" s="4">
        <f t="shared" ca="1" si="67"/>
        <v>45271</v>
      </c>
      <c r="C2065" s="5">
        <v>61775</v>
      </c>
    </row>
    <row r="2066" spans="1:3" x14ac:dyDescent="0.2">
      <c r="A2066" t="s">
        <v>93</v>
      </c>
      <c r="B2066" s="4">
        <f t="shared" ca="1" si="67"/>
        <v>45271</v>
      </c>
      <c r="C2066" s="5">
        <v>18900</v>
      </c>
    </row>
    <row r="2067" spans="1:3" x14ac:dyDescent="0.2">
      <c r="A2067" t="s">
        <v>127</v>
      </c>
      <c r="B2067" s="4">
        <f t="shared" ca="1" si="67"/>
        <v>45271</v>
      </c>
      <c r="C2067" s="5">
        <v>82995</v>
      </c>
    </row>
    <row r="2068" spans="1:3" x14ac:dyDescent="0.2">
      <c r="A2068" t="s">
        <v>140</v>
      </c>
      <c r="B2068" s="4">
        <f t="shared" ca="1" si="67"/>
        <v>45271</v>
      </c>
      <c r="C2068" s="5">
        <v>67630</v>
      </c>
    </row>
    <row r="2069" spans="1:3" x14ac:dyDescent="0.2">
      <c r="A2069" t="s">
        <v>143</v>
      </c>
      <c r="B2069" s="4">
        <f t="shared" ca="1" si="67"/>
        <v>45271</v>
      </c>
      <c r="C2069" s="5">
        <v>20610</v>
      </c>
    </row>
    <row r="2070" spans="1:3" x14ac:dyDescent="0.2">
      <c r="A2070" t="s">
        <v>161</v>
      </c>
      <c r="B2070" s="4">
        <f t="shared" ca="1" si="67"/>
        <v>45271</v>
      </c>
      <c r="C2070" s="5">
        <v>67530</v>
      </c>
    </row>
    <row r="2071" spans="1:3" x14ac:dyDescent="0.2">
      <c r="A2071" t="s">
        <v>165</v>
      </c>
      <c r="B2071" s="4">
        <f t="shared" ca="1" si="67"/>
        <v>45271</v>
      </c>
      <c r="C2071" s="5">
        <v>36750</v>
      </c>
    </row>
    <row r="2072" spans="1:3" x14ac:dyDescent="0.2">
      <c r="A2072" t="s">
        <v>187</v>
      </c>
      <c r="B2072" s="4">
        <f t="shared" ca="1" si="67"/>
        <v>45271</v>
      </c>
      <c r="C2072" s="5">
        <v>79355</v>
      </c>
    </row>
    <row r="2073" spans="1:3" x14ac:dyDescent="0.2">
      <c r="A2073" t="s">
        <v>194</v>
      </c>
      <c r="B2073" s="4">
        <f t="shared" ca="1" si="67"/>
        <v>45271</v>
      </c>
      <c r="C2073" s="5">
        <v>83040</v>
      </c>
    </row>
    <row r="2074" spans="1:3" x14ac:dyDescent="0.2">
      <c r="A2074" t="s">
        <v>205</v>
      </c>
      <c r="B2074" s="4">
        <f t="shared" ca="1" si="67"/>
        <v>45271</v>
      </c>
      <c r="C2074" s="5">
        <v>34455</v>
      </c>
    </row>
    <row r="2075" spans="1:3" x14ac:dyDescent="0.2">
      <c r="A2075" t="s">
        <v>242</v>
      </c>
      <c r="B2075" s="4">
        <f t="shared" ca="1" si="67"/>
        <v>45271</v>
      </c>
      <c r="C2075" s="5">
        <v>83350</v>
      </c>
    </row>
    <row r="2076" spans="1:3" x14ac:dyDescent="0.2">
      <c r="A2076" t="s">
        <v>243</v>
      </c>
      <c r="B2076" s="4">
        <f t="shared" ca="1" si="67"/>
        <v>45271</v>
      </c>
      <c r="C2076" s="5">
        <v>76565</v>
      </c>
    </row>
    <row r="2077" spans="1:3" x14ac:dyDescent="0.2">
      <c r="A2077" t="s">
        <v>244</v>
      </c>
      <c r="B2077" s="4">
        <f t="shared" ca="1" si="67"/>
        <v>45271</v>
      </c>
      <c r="C2077" s="5">
        <v>81230</v>
      </c>
    </row>
    <row r="2078" spans="1:3" x14ac:dyDescent="0.2">
      <c r="A2078" t="s">
        <v>271</v>
      </c>
      <c r="B2078" s="4">
        <f t="shared" ca="1" si="67"/>
        <v>45271</v>
      </c>
      <c r="C2078" s="5">
        <v>58420</v>
      </c>
    </row>
    <row r="2079" spans="1:3" x14ac:dyDescent="0.2">
      <c r="A2079" t="s">
        <v>301</v>
      </c>
      <c r="B2079" s="4">
        <f t="shared" ca="1" si="67"/>
        <v>45271</v>
      </c>
      <c r="C2079" s="5">
        <v>62035</v>
      </c>
    </row>
    <row r="2080" spans="1:3" x14ac:dyDescent="0.2">
      <c r="A2080" t="s">
        <v>306</v>
      </c>
      <c r="B2080" s="4">
        <f t="shared" ca="1" si="67"/>
        <v>45271</v>
      </c>
      <c r="C2080" s="5">
        <v>30885</v>
      </c>
    </row>
    <row r="2081" spans="1:3" x14ac:dyDescent="0.2">
      <c r="A2081" t="s">
        <v>314</v>
      </c>
      <c r="B2081" s="4">
        <f t="shared" ca="1" si="67"/>
        <v>45271</v>
      </c>
      <c r="C2081" s="5">
        <v>73970</v>
      </c>
    </row>
    <row r="2082" spans="1:3" x14ac:dyDescent="0.2">
      <c r="A2082" t="s">
        <v>352</v>
      </c>
      <c r="B2082" s="4">
        <f t="shared" ca="1" si="67"/>
        <v>45271</v>
      </c>
      <c r="C2082" s="5">
        <v>15505</v>
      </c>
    </row>
    <row r="2083" spans="1:3" x14ac:dyDescent="0.2">
      <c r="A2083" t="s">
        <v>356</v>
      </c>
      <c r="B2083" s="4">
        <f t="shared" ca="1" si="67"/>
        <v>45271</v>
      </c>
      <c r="C2083" s="5">
        <v>58200</v>
      </c>
    </row>
    <row r="2084" spans="1:3" x14ac:dyDescent="0.2">
      <c r="A2084" t="s">
        <v>360</v>
      </c>
      <c r="B2084" s="4">
        <f t="shared" ca="1" si="67"/>
        <v>45271</v>
      </c>
      <c r="C2084" s="5">
        <v>16990</v>
      </c>
    </row>
    <row r="2085" spans="1:3" x14ac:dyDescent="0.2">
      <c r="A2085" t="s">
        <v>368</v>
      </c>
      <c r="B2085" s="4">
        <f t="shared" ca="1" si="67"/>
        <v>45271</v>
      </c>
      <c r="C2085" s="5">
        <v>56725</v>
      </c>
    </row>
    <row r="2086" spans="1:3" x14ac:dyDescent="0.2">
      <c r="A2086" t="s">
        <v>371</v>
      </c>
      <c r="B2086" s="4">
        <f t="shared" ca="1" si="67"/>
        <v>45271</v>
      </c>
      <c r="C2086" s="5">
        <v>65815</v>
      </c>
    </row>
    <row r="2087" spans="1:3" x14ac:dyDescent="0.2">
      <c r="A2087" t="s">
        <v>375</v>
      </c>
      <c r="B2087" s="4">
        <f t="shared" ca="1" si="67"/>
        <v>45271</v>
      </c>
      <c r="C2087" s="5">
        <v>33925</v>
      </c>
    </row>
    <row r="2088" spans="1:3" x14ac:dyDescent="0.2">
      <c r="A2088" t="s">
        <v>389</v>
      </c>
      <c r="B2088" s="4">
        <f t="shared" ca="1" si="67"/>
        <v>45271</v>
      </c>
      <c r="C2088" s="5">
        <v>15500</v>
      </c>
    </row>
    <row r="2089" spans="1:3" x14ac:dyDescent="0.2">
      <c r="A2089" t="s">
        <v>416</v>
      </c>
      <c r="B2089" s="4">
        <f t="shared" ca="1" si="67"/>
        <v>45271</v>
      </c>
      <c r="C2089" s="5">
        <v>51490</v>
      </c>
    </row>
    <row r="2090" spans="1:3" x14ac:dyDescent="0.2">
      <c r="A2090" t="s">
        <v>423</v>
      </c>
      <c r="B2090" s="4">
        <f t="shared" ca="1" si="67"/>
        <v>45271</v>
      </c>
      <c r="C2090" s="5">
        <v>61060</v>
      </c>
    </row>
    <row r="2091" spans="1:3" x14ac:dyDescent="0.2">
      <c r="A2091" t="s">
        <v>428</v>
      </c>
      <c r="B2091" s="4">
        <f t="shared" ca="1" si="67"/>
        <v>45271</v>
      </c>
      <c r="C2091" s="5">
        <v>35240</v>
      </c>
    </row>
    <row r="2092" spans="1:3" x14ac:dyDescent="0.2">
      <c r="A2092" t="s">
        <v>436</v>
      </c>
      <c r="B2092" s="4">
        <f t="shared" ca="1" si="67"/>
        <v>45271</v>
      </c>
      <c r="C2092" s="5">
        <v>58075</v>
      </c>
    </row>
    <row r="2093" spans="1:3" x14ac:dyDescent="0.2">
      <c r="A2093" t="s">
        <v>441</v>
      </c>
      <c r="B2093" s="4">
        <f t="shared" ca="1" si="67"/>
        <v>45271</v>
      </c>
      <c r="C2093" s="5">
        <v>15440</v>
      </c>
    </row>
    <row r="2094" spans="1:3" x14ac:dyDescent="0.2">
      <c r="A2094" t="s">
        <v>51</v>
      </c>
      <c r="B2094" s="4">
        <f t="shared" ref="B2094:B2119" ca="1" si="68">TODAY()-132</f>
        <v>45272</v>
      </c>
      <c r="C2094" s="5">
        <v>85000</v>
      </c>
    </row>
    <row r="2095" spans="1:3" x14ac:dyDescent="0.2">
      <c r="A2095" t="s">
        <v>64</v>
      </c>
      <c r="B2095" s="4">
        <f t="shared" ca="1" si="68"/>
        <v>45272</v>
      </c>
      <c r="C2095" s="5">
        <v>60540</v>
      </c>
    </row>
    <row r="2096" spans="1:3" x14ac:dyDescent="0.2">
      <c r="A2096" t="s">
        <v>70</v>
      </c>
      <c r="B2096" s="4">
        <f t="shared" ca="1" si="68"/>
        <v>45272</v>
      </c>
      <c r="C2096" s="5">
        <v>26315</v>
      </c>
    </row>
    <row r="2097" spans="1:3" x14ac:dyDescent="0.2">
      <c r="A2097" t="s">
        <v>78</v>
      </c>
      <c r="B2097" s="4">
        <f t="shared" ca="1" si="68"/>
        <v>45272</v>
      </c>
      <c r="C2097" s="5">
        <v>74920</v>
      </c>
    </row>
    <row r="2098" spans="1:3" x14ac:dyDescent="0.2">
      <c r="A2098" t="s">
        <v>80</v>
      </c>
      <c r="B2098" s="4">
        <f t="shared" ca="1" si="68"/>
        <v>45272</v>
      </c>
      <c r="C2098" s="5">
        <v>58240</v>
      </c>
    </row>
    <row r="2099" spans="1:3" x14ac:dyDescent="0.2">
      <c r="A2099" t="s">
        <v>97</v>
      </c>
      <c r="B2099" s="4">
        <f t="shared" ca="1" si="68"/>
        <v>45272</v>
      </c>
      <c r="C2099" s="5">
        <v>58560</v>
      </c>
    </row>
    <row r="2100" spans="1:3" x14ac:dyDescent="0.2">
      <c r="A2100" t="s">
        <v>110</v>
      </c>
      <c r="B2100" s="4">
        <f t="shared" ca="1" si="68"/>
        <v>45272</v>
      </c>
      <c r="C2100" s="5">
        <v>20675</v>
      </c>
    </row>
    <row r="2101" spans="1:3" x14ac:dyDescent="0.2">
      <c r="A2101" t="s">
        <v>152</v>
      </c>
      <c r="B2101" s="4">
        <f t="shared" ca="1" si="68"/>
        <v>45272</v>
      </c>
      <c r="C2101" s="5">
        <v>40775</v>
      </c>
    </row>
    <row r="2102" spans="1:3" x14ac:dyDescent="0.2">
      <c r="A2102" t="s">
        <v>172</v>
      </c>
      <c r="B2102" s="4">
        <f t="shared" ca="1" si="68"/>
        <v>45272</v>
      </c>
      <c r="C2102" s="5">
        <v>50875</v>
      </c>
    </row>
    <row r="2103" spans="1:3" x14ac:dyDescent="0.2">
      <c r="A2103" t="s">
        <v>176</v>
      </c>
      <c r="B2103" s="4">
        <f t="shared" ca="1" si="68"/>
        <v>45272</v>
      </c>
      <c r="C2103" s="5">
        <v>70410</v>
      </c>
    </row>
    <row r="2104" spans="1:3" x14ac:dyDescent="0.2">
      <c r="A2104" t="s">
        <v>183</v>
      </c>
      <c r="B2104" s="4">
        <f t="shared" ca="1" si="68"/>
        <v>45272</v>
      </c>
      <c r="C2104" s="5">
        <v>51000</v>
      </c>
    </row>
    <row r="2105" spans="1:3" x14ac:dyDescent="0.2">
      <c r="A2105" t="s">
        <v>194</v>
      </c>
      <c r="B2105" s="4">
        <f t="shared" ca="1" si="68"/>
        <v>45272</v>
      </c>
      <c r="C2105" s="5">
        <v>13290</v>
      </c>
    </row>
    <row r="2106" spans="1:3" x14ac:dyDescent="0.2">
      <c r="A2106" t="s">
        <v>198</v>
      </c>
      <c r="B2106" s="4">
        <f t="shared" ca="1" si="68"/>
        <v>45272</v>
      </c>
      <c r="C2106" s="5">
        <v>41265</v>
      </c>
    </row>
    <row r="2107" spans="1:3" x14ac:dyDescent="0.2">
      <c r="A2107" t="s">
        <v>204</v>
      </c>
      <c r="B2107" s="4">
        <f t="shared" ca="1" si="68"/>
        <v>45272</v>
      </c>
      <c r="C2107" s="5">
        <v>29700</v>
      </c>
    </row>
    <row r="2108" spans="1:3" x14ac:dyDescent="0.2">
      <c r="A2108" t="s">
        <v>208</v>
      </c>
      <c r="B2108" s="4">
        <f t="shared" ca="1" si="68"/>
        <v>45272</v>
      </c>
      <c r="C2108" s="5">
        <v>18880</v>
      </c>
    </row>
    <row r="2109" spans="1:3" x14ac:dyDescent="0.2">
      <c r="A2109" t="s">
        <v>244</v>
      </c>
      <c r="B2109" s="4">
        <f t="shared" ca="1" si="68"/>
        <v>45272</v>
      </c>
      <c r="C2109" s="5">
        <v>77430</v>
      </c>
    </row>
    <row r="2110" spans="1:3" x14ac:dyDescent="0.2">
      <c r="A2110" t="s">
        <v>248</v>
      </c>
      <c r="B2110" s="4">
        <f t="shared" ca="1" si="68"/>
        <v>45272</v>
      </c>
      <c r="C2110" s="5">
        <v>50605</v>
      </c>
    </row>
    <row r="2111" spans="1:3" x14ac:dyDescent="0.2">
      <c r="A2111" t="s">
        <v>288</v>
      </c>
      <c r="B2111" s="4">
        <f t="shared" ca="1" si="68"/>
        <v>45272</v>
      </c>
      <c r="C2111" s="5">
        <v>19470</v>
      </c>
    </row>
    <row r="2112" spans="1:3" x14ac:dyDescent="0.2">
      <c r="A2112" t="s">
        <v>301</v>
      </c>
      <c r="B2112" s="4">
        <f t="shared" ca="1" si="68"/>
        <v>45272</v>
      </c>
      <c r="C2112" s="5">
        <v>52845</v>
      </c>
    </row>
    <row r="2113" spans="1:3" x14ac:dyDescent="0.2">
      <c r="A2113" t="s">
        <v>333</v>
      </c>
      <c r="B2113" s="4">
        <f t="shared" ca="1" si="68"/>
        <v>45272</v>
      </c>
      <c r="C2113" s="5">
        <v>68020</v>
      </c>
    </row>
    <row r="2114" spans="1:3" x14ac:dyDescent="0.2">
      <c r="A2114" t="s">
        <v>340</v>
      </c>
      <c r="B2114" s="4">
        <f t="shared" ca="1" si="68"/>
        <v>45272</v>
      </c>
      <c r="C2114" s="5">
        <v>77415</v>
      </c>
    </row>
    <row r="2115" spans="1:3" x14ac:dyDescent="0.2">
      <c r="A2115" t="s">
        <v>347</v>
      </c>
      <c r="B2115" s="4">
        <f t="shared" ca="1" si="68"/>
        <v>45272</v>
      </c>
      <c r="C2115" s="5">
        <v>57265</v>
      </c>
    </row>
    <row r="2116" spans="1:3" x14ac:dyDescent="0.2">
      <c r="A2116" t="s">
        <v>375</v>
      </c>
      <c r="B2116" s="4">
        <f t="shared" ca="1" si="68"/>
        <v>45272</v>
      </c>
      <c r="C2116" s="5">
        <v>46235</v>
      </c>
    </row>
    <row r="2117" spans="1:3" x14ac:dyDescent="0.2">
      <c r="A2117" t="s">
        <v>381</v>
      </c>
      <c r="B2117" s="4">
        <f t="shared" ca="1" si="68"/>
        <v>45272</v>
      </c>
      <c r="C2117" s="5">
        <v>27820</v>
      </c>
    </row>
    <row r="2118" spans="1:3" x14ac:dyDescent="0.2">
      <c r="A2118" t="s">
        <v>415</v>
      </c>
      <c r="B2118" s="4">
        <f t="shared" ca="1" si="68"/>
        <v>45272</v>
      </c>
      <c r="C2118" s="5">
        <v>12800</v>
      </c>
    </row>
    <row r="2119" spans="1:3" x14ac:dyDescent="0.2">
      <c r="A2119" t="s">
        <v>428</v>
      </c>
      <c r="B2119" s="4">
        <f t="shared" ca="1" si="68"/>
        <v>45272</v>
      </c>
      <c r="C2119" s="5">
        <v>60985</v>
      </c>
    </row>
    <row r="2120" spans="1:3" x14ac:dyDescent="0.2">
      <c r="A2120" t="s">
        <v>78</v>
      </c>
      <c r="B2120" s="4">
        <f t="shared" ref="B2120:B2154" ca="1" si="69">TODAY()-131</f>
        <v>45273</v>
      </c>
      <c r="C2120" s="5">
        <v>58455</v>
      </c>
    </row>
    <row r="2121" spans="1:3" x14ac:dyDescent="0.2">
      <c r="A2121" t="s">
        <v>97</v>
      </c>
      <c r="B2121" s="4">
        <f t="shared" ca="1" si="69"/>
        <v>45273</v>
      </c>
      <c r="C2121" s="5">
        <v>82485</v>
      </c>
    </row>
    <row r="2122" spans="1:3" x14ac:dyDescent="0.2">
      <c r="A2122" t="s">
        <v>103</v>
      </c>
      <c r="B2122" s="4">
        <f t="shared" ca="1" si="69"/>
        <v>45273</v>
      </c>
      <c r="C2122" s="5">
        <v>26940</v>
      </c>
    </row>
    <row r="2123" spans="1:3" x14ac:dyDescent="0.2">
      <c r="A2123" t="s">
        <v>110</v>
      </c>
      <c r="B2123" s="4">
        <f t="shared" ca="1" si="69"/>
        <v>45273</v>
      </c>
      <c r="C2123" s="5">
        <v>32780</v>
      </c>
    </row>
    <row r="2124" spans="1:3" x14ac:dyDescent="0.2">
      <c r="A2124" t="s">
        <v>113</v>
      </c>
      <c r="B2124" s="4">
        <f t="shared" ca="1" si="69"/>
        <v>45273</v>
      </c>
      <c r="C2124" s="5">
        <v>33185</v>
      </c>
    </row>
    <row r="2125" spans="1:3" x14ac:dyDescent="0.2">
      <c r="A2125" t="s">
        <v>118</v>
      </c>
      <c r="B2125" s="4">
        <f t="shared" ca="1" si="69"/>
        <v>45273</v>
      </c>
      <c r="C2125" s="5">
        <v>77025</v>
      </c>
    </row>
    <row r="2126" spans="1:3" x14ac:dyDescent="0.2">
      <c r="A2126" t="s">
        <v>125</v>
      </c>
      <c r="B2126" s="4">
        <f t="shared" ca="1" si="69"/>
        <v>45273</v>
      </c>
      <c r="C2126" s="5">
        <v>24820</v>
      </c>
    </row>
    <row r="2127" spans="1:3" x14ac:dyDescent="0.2">
      <c r="A2127" t="s">
        <v>132</v>
      </c>
      <c r="B2127" s="4">
        <f t="shared" ca="1" si="69"/>
        <v>45273</v>
      </c>
      <c r="C2127" s="5">
        <v>23160</v>
      </c>
    </row>
    <row r="2128" spans="1:3" x14ac:dyDescent="0.2">
      <c r="A2128" t="s">
        <v>133</v>
      </c>
      <c r="B2128" s="4">
        <f t="shared" ca="1" si="69"/>
        <v>45273</v>
      </c>
      <c r="C2128" s="5">
        <v>28675</v>
      </c>
    </row>
    <row r="2129" spans="1:3" x14ac:dyDescent="0.2">
      <c r="A2129" t="s">
        <v>140</v>
      </c>
      <c r="B2129" s="4">
        <f t="shared" ca="1" si="69"/>
        <v>45273</v>
      </c>
      <c r="C2129" s="5">
        <v>6895</v>
      </c>
    </row>
    <row r="2130" spans="1:3" x14ac:dyDescent="0.2">
      <c r="A2130" t="s">
        <v>141</v>
      </c>
      <c r="B2130" s="4">
        <f t="shared" ca="1" si="69"/>
        <v>45273</v>
      </c>
      <c r="C2130" s="5">
        <v>32455</v>
      </c>
    </row>
    <row r="2131" spans="1:3" x14ac:dyDescent="0.2">
      <c r="A2131" t="s">
        <v>148</v>
      </c>
      <c r="B2131" s="4">
        <f t="shared" ca="1" si="69"/>
        <v>45273</v>
      </c>
      <c r="C2131" s="5">
        <v>39750</v>
      </c>
    </row>
    <row r="2132" spans="1:3" x14ac:dyDescent="0.2">
      <c r="A2132" t="s">
        <v>158</v>
      </c>
      <c r="B2132" s="4">
        <f t="shared" ca="1" si="69"/>
        <v>45273</v>
      </c>
      <c r="C2132" s="5">
        <v>52190</v>
      </c>
    </row>
    <row r="2133" spans="1:3" x14ac:dyDescent="0.2">
      <c r="A2133" t="s">
        <v>172</v>
      </c>
      <c r="B2133" s="4">
        <f t="shared" ca="1" si="69"/>
        <v>45273</v>
      </c>
      <c r="C2133" s="5">
        <v>78840</v>
      </c>
    </row>
    <row r="2134" spans="1:3" x14ac:dyDescent="0.2">
      <c r="A2134" t="s">
        <v>183</v>
      </c>
      <c r="B2134" s="4">
        <f t="shared" ca="1" si="69"/>
        <v>45273</v>
      </c>
      <c r="C2134" s="5">
        <v>38145</v>
      </c>
    </row>
    <row r="2135" spans="1:3" x14ac:dyDescent="0.2">
      <c r="A2135" t="s">
        <v>194</v>
      </c>
      <c r="B2135" s="4">
        <f t="shared" ca="1" si="69"/>
        <v>45273</v>
      </c>
      <c r="C2135" s="5">
        <v>67375</v>
      </c>
    </row>
    <row r="2136" spans="1:3" x14ac:dyDescent="0.2">
      <c r="A2136" t="s">
        <v>208</v>
      </c>
      <c r="B2136" s="4">
        <f t="shared" ca="1" si="69"/>
        <v>45273</v>
      </c>
      <c r="C2136" s="5">
        <v>22295</v>
      </c>
    </row>
    <row r="2137" spans="1:3" x14ac:dyDescent="0.2">
      <c r="A2137" t="s">
        <v>227</v>
      </c>
      <c r="B2137" s="4">
        <f t="shared" ca="1" si="69"/>
        <v>45273</v>
      </c>
      <c r="C2137" s="5">
        <v>60585</v>
      </c>
    </row>
    <row r="2138" spans="1:3" x14ac:dyDescent="0.2">
      <c r="A2138" t="s">
        <v>244</v>
      </c>
      <c r="B2138" s="4">
        <f t="shared" ca="1" si="69"/>
        <v>45273</v>
      </c>
      <c r="C2138" s="5">
        <v>13275</v>
      </c>
    </row>
    <row r="2139" spans="1:3" x14ac:dyDescent="0.2">
      <c r="A2139" t="s">
        <v>261</v>
      </c>
      <c r="B2139" s="4">
        <f t="shared" ca="1" si="69"/>
        <v>45273</v>
      </c>
      <c r="C2139" s="5">
        <v>74080</v>
      </c>
    </row>
    <row r="2140" spans="1:3" x14ac:dyDescent="0.2">
      <c r="A2140" t="s">
        <v>276</v>
      </c>
      <c r="B2140" s="4">
        <f t="shared" ca="1" si="69"/>
        <v>45273</v>
      </c>
      <c r="C2140" s="5">
        <v>29155</v>
      </c>
    </row>
    <row r="2141" spans="1:3" x14ac:dyDescent="0.2">
      <c r="A2141" t="s">
        <v>300</v>
      </c>
      <c r="B2141" s="4">
        <f t="shared" ca="1" si="69"/>
        <v>45273</v>
      </c>
      <c r="C2141" s="5">
        <v>74575</v>
      </c>
    </row>
    <row r="2142" spans="1:3" x14ac:dyDescent="0.2">
      <c r="A2142" t="s">
        <v>301</v>
      </c>
      <c r="B2142" s="4">
        <f t="shared" ca="1" si="69"/>
        <v>45273</v>
      </c>
      <c r="C2142" s="5">
        <v>78670</v>
      </c>
    </row>
    <row r="2143" spans="1:3" x14ac:dyDescent="0.2">
      <c r="A2143" t="s">
        <v>302</v>
      </c>
      <c r="B2143" s="4">
        <f t="shared" ca="1" si="69"/>
        <v>45273</v>
      </c>
      <c r="C2143" s="5">
        <v>83095</v>
      </c>
    </row>
    <row r="2144" spans="1:3" x14ac:dyDescent="0.2">
      <c r="A2144" t="s">
        <v>328</v>
      </c>
      <c r="B2144" s="4">
        <f t="shared" ca="1" si="69"/>
        <v>45273</v>
      </c>
      <c r="C2144" s="5">
        <v>52115</v>
      </c>
    </row>
    <row r="2145" spans="1:3" x14ac:dyDescent="0.2">
      <c r="A2145" t="s">
        <v>333</v>
      </c>
      <c r="B2145" s="4">
        <f t="shared" ca="1" si="69"/>
        <v>45273</v>
      </c>
      <c r="C2145" s="5">
        <v>69450</v>
      </c>
    </row>
    <row r="2146" spans="1:3" x14ac:dyDescent="0.2">
      <c r="A2146" t="s">
        <v>352</v>
      </c>
      <c r="B2146" s="4">
        <f t="shared" ca="1" si="69"/>
        <v>45273</v>
      </c>
      <c r="C2146" s="5">
        <v>77870</v>
      </c>
    </row>
    <row r="2147" spans="1:3" x14ac:dyDescent="0.2">
      <c r="A2147" t="s">
        <v>388</v>
      </c>
      <c r="B2147" s="4">
        <f t="shared" ca="1" si="69"/>
        <v>45273</v>
      </c>
      <c r="C2147" s="5">
        <v>76980</v>
      </c>
    </row>
    <row r="2148" spans="1:3" x14ac:dyDescent="0.2">
      <c r="A2148" t="s">
        <v>389</v>
      </c>
      <c r="B2148" s="4">
        <f t="shared" ca="1" si="69"/>
        <v>45273</v>
      </c>
      <c r="C2148" s="5">
        <v>48205</v>
      </c>
    </row>
    <row r="2149" spans="1:3" x14ac:dyDescent="0.2">
      <c r="A2149" t="s">
        <v>393</v>
      </c>
      <c r="B2149" s="4">
        <f t="shared" ca="1" si="69"/>
        <v>45273</v>
      </c>
      <c r="C2149" s="5">
        <v>22675</v>
      </c>
    </row>
    <row r="2150" spans="1:3" x14ac:dyDescent="0.2">
      <c r="A2150" t="s">
        <v>415</v>
      </c>
      <c r="B2150" s="4">
        <f t="shared" ca="1" si="69"/>
        <v>45273</v>
      </c>
      <c r="C2150" s="5">
        <v>84020</v>
      </c>
    </row>
    <row r="2151" spans="1:3" x14ac:dyDescent="0.2">
      <c r="A2151" t="s">
        <v>416</v>
      </c>
      <c r="B2151" s="4">
        <f t="shared" ca="1" si="69"/>
        <v>45273</v>
      </c>
      <c r="C2151" s="5">
        <v>16220</v>
      </c>
    </row>
    <row r="2152" spans="1:3" x14ac:dyDescent="0.2">
      <c r="A2152" t="s">
        <v>427</v>
      </c>
      <c r="B2152" s="4">
        <f t="shared" ca="1" si="69"/>
        <v>45273</v>
      </c>
      <c r="C2152" s="5">
        <v>33980</v>
      </c>
    </row>
    <row r="2153" spans="1:3" x14ac:dyDescent="0.2">
      <c r="A2153" t="s">
        <v>428</v>
      </c>
      <c r="B2153" s="4">
        <f t="shared" ca="1" si="69"/>
        <v>45273</v>
      </c>
      <c r="C2153" s="5">
        <v>73700</v>
      </c>
    </row>
    <row r="2154" spans="1:3" x14ac:dyDescent="0.2">
      <c r="A2154" t="s">
        <v>430</v>
      </c>
      <c r="B2154" s="4">
        <f t="shared" ca="1" si="69"/>
        <v>45273</v>
      </c>
      <c r="C2154" s="5">
        <v>47040</v>
      </c>
    </row>
    <row r="2155" spans="1:3" x14ac:dyDescent="0.2">
      <c r="A2155" t="s">
        <v>51</v>
      </c>
      <c r="B2155" s="4">
        <f t="shared" ref="B2155:B2175" ca="1" si="70">TODAY()-130</f>
        <v>45274</v>
      </c>
      <c r="C2155" s="5">
        <v>6215</v>
      </c>
    </row>
    <row r="2156" spans="1:3" x14ac:dyDescent="0.2">
      <c r="A2156" t="s">
        <v>78</v>
      </c>
      <c r="B2156" s="4">
        <f t="shared" ca="1" si="70"/>
        <v>45274</v>
      </c>
      <c r="C2156" s="5">
        <v>19915</v>
      </c>
    </row>
    <row r="2157" spans="1:3" x14ac:dyDescent="0.2">
      <c r="A2157" t="s">
        <v>96</v>
      </c>
      <c r="B2157" s="4">
        <f t="shared" ca="1" si="70"/>
        <v>45274</v>
      </c>
      <c r="C2157" s="5">
        <v>75915</v>
      </c>
    </row>
    <row r="2158" spans="1:3" x14ac:dyDescent="0.2">
      <c r="A2158" t="s">
        <v>118</v>
      </c>
      <c r="B2158" s="4">
        <f t="shared" ca="1" si="70"/>
        <v>45274</v>
      </c>
      <c r="C2158" s="5">
        <v>42495</v>
      </c>
    </row>
    <row r="2159" spans="1:3" x14ac:dyDescent="0.2">
      <c r="A2159" t="s">
        <v>130</v>
      </c>
      <c r="B2159" s="4">
        <f t="shared" ca="1" si="70"/>
        <v>45274</v>
      </c>
      <c r="C2159" s="5">
        <v>55845</v>
      </c>
    </row>
    <row r="2160" spans="1:3" x14ac:dyDescent="0.2">
      <c r="A2160" t="s">
        <v>140</v>
      </c>
      <c r="B2160" s="4">
        <f t="shared" ca="1" si="70"/>
        <v>45274</v>
      </c>
      <c r="C2160" s="5">
        <v>65195</v>
      </c>
    </row>
    <row r="2161" spans="1:3" x14ac:dyDescent="0.2">
      <c r="A2161" t="s">
        <v>157</v>
      </c>
      <c r="B2161" s="4">
        <f t="shared" ca="1" si="70"/>
        <v>45274</v>
      </c>
      <c r="C2161" s="5">
        <v>62315</v>
      </c>
    </row>
    <row r="2162" spans="1:3" x14ac:dyDescent="0.2">
      <c r="A2162" t="s">
        <v>158</v>
      </c>
      <c r="B2162" s="4">
        <f t="shared" ca="1" si="70"/>
        <v>45274</v>
      </c>
      <c r="C2162" s="5">
        <v>5170</v>
      </c>
    </row>
    <row r="2163" spans="1:3" x14ac:dyDescent="0.2">
      <c r="A2163" t="s">
        <v>181</v>
      </c>
      <c r="B2163" s="4">
        <f t="shared" ca="1" si="70"/>
        <v>45274</v>
      </c>
      <c r="C2163" s="5">
        <v>36390</v>
      </c>
    </row>
    <row r="2164" spans="1:3" x14ac:dyDescent="0.2">
      <c r="A2164" t="s">
        <v>187</v>
      </c>
      <c r="B2164" s="4">
        <f t="shared" ca="1" si="70"/>
        <v>45274</v>
      </c>
      <c r="C2164" s="5">
        <v>40290</v>
      </c>
    </row>
    <row r="2165" spans="1:3" x14ac:dyDescent="0.2">
      <c r="A2165" t="s">
        <v>198</v>
      </c>
      <c r="B2165" s="4">
        <f t="shared" ca="1" si="70"/>
        <v>45274</v>
      </c>
      <c r="C2165" s="5">
        <v>30500</v>
      </c>
    </row>
    <row r="2166" spans="1:3" x14ac:dyDescent="0.2">
      <c r="A2166" t="s">
        <v>248</v>
      </c>
      <c r="B2166" s="4">
        <f t="shared" ca="1" si="70"/>
        <v>45274</v>
      </c>
      <c r="C2166" s="5">
        <v>73510</v>
      </c>
    </row>
    <row r="2167" spans="1:3" x14ac:dyDescent="0.2">
      <c r="A2167" t="s">
        <v>271</v>
      </c>
      <c r="B2167" s="4">
        <f t="shared" ca="1" si="70"/>
        <v>45274</v>
      </c>
      <c r="C2167" s="5">
        <v>50355</v>
      </c>
    </row>
    <row r="2168" spans="1:3" x14ac:dyDescent="0.2">
      <c r="A2168" t="s">
        <v>301</v>
      </c>
      <c r="B2168" s="4">
        <f t="shared" ca="1" si="70"/>
        <v>45274</v>
      </c>
      <c r="C2168" s="5">
        <v>54850</v>
      </c>
    </row>
    <row r="2169" spans="1:3" x14ac:dyDescent="0.2">
      <c r="A2169" t="s">
        <v>347</v>
      </c>
      <c r="B2169" s="4">
        <f t="shared" ca="1" si="70"/>
        <v>45274</v>
      </c>
      <c r="C2169" s="5">
        <v>30535</v>
      </c>
    </row>
    <row r="2170" spans="1:3" x14ac:dyDescent="0.2">
      <c r="A2170" t="s">
        <v>362</v>
      </c>
      <c r="B2170" s="4">
        <f t="shared" ca="1" si="70"/>
        <v>45274</v>
      </c>
      <c r="C2170" s="5">
        <v>18325</v>
      </c>
    </row>
    <row r="2171" spans="1:3" x14ac:dyDescent="0.2">
      <c r="A2171" t="s">
        <v>375</v>
      </c>
      <c r="B2171" s="4">
        <f t="shared" ca="1" si="70"/>
        <v>45274</v>
      </c>
      <c r="C2171" s="5">
        <v>52845</v>
      </c>
    </row>
    <row r="2172" spans="1:3" x14ac:dyDescent="0.2">
      <c r="A2172" t="s">
        <v>420</v>
      </c>
      <c r="B2172" s="4">
        <f t="shared" ca="1" si="70"/>
        <v>45274</v>
      </c>
      <c r="C2172" s="5">
        <v>68465</v>
      </c>
    </row>
    <row r="2173" spans="1:3" x14ac:dyDescent="0.2">
      <c r="A2173" t="s">
        <v>423</v>
      </c>
      <c r="B2173" s="4">
        <f t="shared" ca="1" si="70"/>
        <v>45274</v>
      </c>
      <c r="C2173" s="5">
        <v>61035</v>
      </c>
    </row>
    <row r="2174" spans="1:3" x14ac:dyDescent="0.2">
      <c r="A2174" t="s">
        <v>427</v>
      </c>
      <c r="B2174" s="4">
        <f t="shared" ca="1" si="70"/>
        <v>45274</v>
      </c>
      <c r="C2174" s="5">
        <v>6905</v>
      </c>
    </row>
    <row r="2175" spans="1:3" x14ac:dyDescent="0.2">
      <c r="A2175" t="s">
        <v>441</v>
      </c>
      <c r="B2175" s="4">
        <f t="shared" ca="1" si="70"/>
        <v>45274</v>
      </c>
      <c r="C2175" s="5">
        <v>65200</v>
      </c>
    </row>
    <row r="2176" spans="1:3" x14ac:dyDescent="0.2">
      <c r="A2176" t="s">
        <v>51</v>
      </c>
      <c r="B2176" s="4">
        <f t="shared" ref="B2176:B2207" ca="1" si="71">TODAY()-129</f>
        <v>45275</v>
      </c>
      <c r="C2176" s="5">
        <v>47100</v>
      </c>
    </row>
    <row r="2177" spans="1:3" x14ac:dyDescent="0.2">
      <c r="A2177" t="s">
        <v>59</v>
      </c>
      <c r="B2177" s="4">
        <f t="shared" ca="1" si="71"/>
        <v>45275</v>
      </c>
      <c r="C2177" s="5">
        <v>32010</v>
      </c>
    </row>
    <row r="2178" spans="1:3" x14ac:dyDescent="0.2">
      <c r="A2178" t="s">
        <v>96</v>
      </c>
      <c r="B2178" s="4">
        <f t="shared" ca="1" si="71"/>
        <v>45275</v>
      </c>
      <c r="C2178" s="5">
        <v>59400</v>
      </c>
    </row>
    <row r="2179" spans="1:3" x14ac:dyDescent="0.2">
      <c r="A2179" t="s">
        <v>103</v>
      </c>
      <c r="B2179" s="4">
        <f t="shared" ca="1" si="71"/>
        <v>45275</v>
      </c>
      <c r="C2179" s="5">
        <v>70150</v>
      </c>
    </row>
    <row r="2180" spans="1:3" x14ac:dyDescent="0.2">
      <c r="A2180" t="s">
        <v>108</v>
      </c>
      <c r="B2180" s="4">
        <f t="shared" ca="1" si="71"/>
        <v>45275</v>
      </c>
      <c r="C2180" s="5">
        <v>41445</v>
      </c>
    </row>
    <row r="2181" spans="1:3" x14ac:dyDescent="0.2">
      <c r="A2181" t="s">
        <v>110</v>
      </c>
      <c r="B2181" s="4">
        <f t="shared" ca="1" si="71"/>
        <v>45275</v>
      </c>
      <c r="C2181" s="5">
        <v>58010</v>
      </c>
    </row>
    <row r="2182" spans="1:3" x14ac:dyDescent="0.2">
      <c r="A2182" t="s">
        <v>130</v>
      </c>
      <c r="B2182" s="4">
        <f t="shared" ca="1" si="71"/>
        <v>45275</v>
      </c>
      <c r="C2182" s="5">
        <v>74570</v>
      </c>
    </row>
    <row r="2183" spans="1:3" x14ac:dyDescent="0.2">
      <c r="A2183" t="s">
        <v>133</v>
      </c>
      <c r="B2183" s="4">
        <f t="shared" ca="1" si="71"/>
        <v>45275</v>
      </c>
      <c r="C2183" s="5">
        <v>54420</v>
      </c>
    </row>
    <row r="2184" spans="1:3" x14ac:dyDescent="0.2">
      <c r="A2184" t="s">
        <v>155</v>
      </c>
      <c r="B2184" s="4">
        <f t="shared" ca="1" si="71"/>
        <v>45275</v>
      </c>
      <c r="C2184" s="5">
        <v>16745</v>
      </c>
    </row>
    <row r="2185" spans="1:3" x14ac:dyDescent="0.2">
      <c r="A2185" t="s">
        <v>157</v>
      </c>
      <c r="B2185" s="4">
        <f t="shared" ca="1" si="71"/>
        <v>45275</v>
      </c>
      <c r="C2185" s="5">
        <v>60870</v>
      </c>
    </row>
    <row r="2186" spans="1:3" x14ac:dyDescent="0.2">
      <c r="A2186" t="s">
        <v>163</v>
      </c>
      <c r="B2186" s="4">
        <f t="shared" ca="1" si="71"/>
        <v>45275</v>
      </c>
      <c r="C2186" s="5">
        <v>35280</v>
      </c>
    </row>
    <row r="2187" spans="1:3" x14ac:dyDescent="0.2">
      <c r="A2187" t="s">
        <v>176</v>
      </c>
      <c r="B2187" s="4">
        <f t="shared" ca="1" si="71"/>
        <v>45275</v>
      </c>
      <c r="C2187" s="5">
        <v>28000</v>
      </c>
    </row>
    <row r="2188" spans="1:3" x14ac:dyDescent="0.2">
      <c r="A2188" t="s">
        <v>181</v>
      </c>
      <c r="B2188" s="4">
        <f t="shared" ca="1" si="71"/>
        <v>45275</v>
      </c>
      <c r="C2188" s="5">
        <v>80625</v>
      </c>
    </row>
    <row r="2189" spans="1:3" x14ac:dyDescent="0.2">
      <c r="A2189" t="s">
        <v>187</v>
      </c>
      <c r="B2189" s="4">
        <f t="shared" ca="1" si="71"/>
        <v>45275</v>
      </c>
      <c r="C2189" s="5">
        <v>55645</v>
      </c>
    </row>
    <row r="2190" spans="1:3" x14ac:dyDescent="0.2">
      <c r="A2190" t="s">
        <v>242</v>
      </c>
      <c r="B2190" s="4">
        <f t="shared" ca="1" si="71"/>
        <v>45275</v>
      </c>
      <c r="C2190" s="5">
        <v>25195</v>
      </c>
    </row>
    <row r="2191" spans="1:3" x14ac:dyDescent="0.2">
      <c r="A2191" t="s">
        <v>261</v>
      </c>
      <c r="B2191" s="4">
        <f t="shared" ca="1" si="71"/>
        <v>45275</v>
      </c>
      <c r="C2191" s="5">
        <v>73955</v>
      </c>
    </row>
    <row r="2192" spans="1:3" x14ac:dyDescent="0.2">
      <c r="A2192" t="s">
        <v>301</v>
      </c>
      <c r="B2192" s="4">
        <f t="shared" ca="1" si="71"/>
        <v>45275</v>
      </c>
      <c r="C2192" s="5">
        <v>63520</v>
      </c>
    </row>
    <row r="2193" spans="1:3" x14ac:dyDescent="0.2">
      <c r="A2193" t="s">
        <v>302</v>
      </c>
      <c r="B2193" s="4">
        <f t="shared" ca="1" si="71"/>
        <v>45275</v>
      </c>
      <c r="C2193" s="5">
        <v>69895</v>
      </c>
    </row>
    <row r="2194" spans="1:3" x14ac:dyDescent="0.2">
      <c r="A2194" t="s">
        <v>313</v>
      </c>
      <c r="B2194" s="4">
        <f t="shared" ca="1" si="71"/>
        <v>45275</v>
      </c>
      <c r="C2194" s="5">
        <v>63190</v>
      </c>
    </row>
    <row r="2195" spans="1:3" x14ac:dyDescent="0.2">
      <c r="A2195" t="s">
        <v>320</v>
      </c>
      <c r="B2195" s="4">
        <f t="shared" ca="1" si="71"/>
        <v>45275</v>
      </c>
      <c r="C2195" s="5">
        <v>75470</v>
      </c>
    </row>
    <row r="2196" spans="1:3" x14ac:dyDescent="0.2">
      <c r="A2196" t="s">
        <v>340</v>
      </c>
      <c r="B2196" s="4">
        <f t="shared" ca="1" si="71"/>
        <v>45275</v>
      </c>
      <c r="C2196" s="5">
        <v>39270</v>
      </c>
    </row>
    <row r="2197" spans="1:3" x14ac:dyDescent="0.2">
      <c r="A2197" t="s">
        <v>357</v>
      </c>
      <c r="B2197" s="4">
        <f t="shared" ca="1" si="71"/>
        <v>45275</v>
      </c>
      <c r="C2197" s="5">
        <v>7945</v>
      </c>
    </row>
    <row r="2198" spans="1:3" x14ac:dyDescent="0.2">
      <c r="A2198" t="s">
        <v>360</v>
      </c>
      <c r="B2198" s="4">
        <f t="shared" ca="1" si="71"/>
        <v>45275</v>
      </c>
      <c r="C2198" s="5">
        <v>33220</v>
      </c>
    </row>
    <row r="2199" spans="1:3" x14ac:dyDescent="0.2">
      <c r="A2199" t="s">
        <v>371</v>
      </c>
      <c r="B2199" s="4">
        <f t="shared" ca="1" si="71"/>
        <v>45275</v>
      </c>
      <c r="C2199" s="5">
        <v>73205</v>
      </c>
    </row>
    <row r="2200" spans="1:3" x14ac:dyDescent="0.2">
      <c r="A2200" t="s">
        <v>388</v>
      </c>
      <c r="B2200" s="4">
        <f t="shared" ca="1" si="71"/>
        <v>45275</v>
      </c>
      <c r="C2200" s="5">
        <v>46365</v>
      </c>
    </row>
    <row r="2201" spans="1:3" x14ac:dyDescent="0.2">
      <c r="A2201" t="s">
        <v>400</v>
      </c>
      <c r="B2201" s="4">
        <f t="shared" ca="1" si="71"/>
        <v>45275</v>
      </c>
      <c r="C2201" s="5">
        <v>20215</v>
      </c>
    </row>
    <row r="2202" spans="1:3" x14ac:dyDescent="0.2">
      <c r="A2202" t="s">
        <v>413</v>
      </c>
      <c r="B2202" s="4">
        <f t="shared" ca="1" si="71"/>
        <v>45275</v>
      </c>
      <c r="C2202" s="5">
        <v>68260</v>
      </c>
    </row>
    <row r="2203" spans="1:3" x14ac:dyDescent="0.2">
      <c r="A2203" t="s">
        <v>428</v>
      </c>
      <c r="B2203" s="4">
        <f t="shared" ca="1" si="71"/>
        <v>45275</v>
      </c>
      <c r="C2203" s="5">
        <v>82750</v>
      </c>
    </row>
    <row r="2204" spans="1:3" x14ac:dyDescent="0.2">
      <c r="A2204" t="s">
        <v>431</v>
      </c>
      <c r="B2204" s="4">
        <f t="shared" ca="1" si="71"/>
        <v>45275</v>
      </c>
      <c r="C2204" s="5">
        <v>44990</v>
      </c>
    </row>
    <row r="2205" spans="1:3" x14ac:dyDescent="0.2">
      <c r="A2205" t="s">
        <v>436</v>
      </c>
      <c r="B2205" s="4">
        <f t="shared" ca="1" si="71"/>
        <v>45275</v>
      </c>
      <c r="C2205" s="5">
        <v>65390</v>
      </c>
    </row>
    <row r="2206" spans="1:3" x14ac:dyDescent="0.2">
      <c r="A2206" t="s">
        <v>437</v>
      </c>
      <c r="B2206" s="4">
        <f t="shared" ca="1" si="71"/>
        <v>45275</v>
      </c>
      <c r="C2206" s="5">
        <v>56555</v>
      </c>
    </row>
    <row r="2207" spans="1:3" x14ac:dyDescent="0.2">
      <c r="A2207" t="s">
        <v>445</v>
      </c>
      <c r="B2207" s="4">
        <f t="shared" ca="1" si="71"/>
        <v>45275</v>
      </c>
      <c r="C2207" s="5">
        <v>63980</v>
      </c>
    </row>
    <row r="2208" spans="1:3" x14ac:dyDescent="0.2">
      <c r="A2208" t="s">
        <v>72</v>
      </c>
      <c r="B2208" s="4">
        <f t="shared" ref="B2208:B2238" ca="1" si="72">TODAY()-128</f>
        <v>45276</v>
      </c>
      <c r="C2208" s="5">
        <v>81395</v>
      </c>
    </row>
    <row r="2209" spans="1:3" x14ac:dyDescent="0.2">
      <c r="A2209" t="s">
        <v>97</v>
      </c>
      <c r="B2209" s="4">
        <f t="shared" ca="1" si="72"/>
        <v>45276</v>
      </c>
      <c r="C2209" s="5">
        <v>45405</v>
      </c>
    </row>
    <row r="2210" spans="1:3" x14ac:dyDescent="0.2">
      <c r="A2210" t="s">
        <v>103</v>
      </c>
      <c r="B2210" s="4">
        <f t="shared" ca="1" si="72"/>
        <v>45276</v>
      </c>
      <c r="C2210" s="5">
        <v>23635</v>
      </c>
    </row>
    <row r="2211" spans="1:3" x14ac:dyDescent="0.2">
      <c r="A2211" t="s">
        <v>110</v>
      </c>
      <c r="B2211" s="4">
        <f t="shared" ca="1" si="72"/>
        <v>45276</v>
      </c>
      <c r="C2211" s="5">
        <v>55170</v>
      </c>
    </row>
    <row r="2212" spans="1:3" x14ac:dyDescent="0.2">
      <c r="A2212" t="s">
        <v>125</v>
      </c>
      <c r="B2212" s="4">
        <f t="shared" ca="1" si="72"/>
        <v>45276</v>
      </c>
      <c r="C2212" s="5">
        <v>73320</v>
      </c>
    </row>
    <row r="2213" spans="1:3" x14ac:dyDescent="0.2">
      <c r="A2213" t="s">
        <v>132</v>
      </c>
      <c r="B2213" s="4">
        <f t="shared" ca="1" si="72"/>
        <v>45276</v>
      </c>
      <c r="C2213" s="5">
        <v>68245</v>
      </c>
    </row>
    <row r="2214" spans="1:3" x14ac:dyDescent="0.2">
      <c r="A2214" t="s">
        <v>140</v>
      </c>
      <c r="B2214" s="4">
        <f t="shared" ca="1" si="72"/>
        <v>45276</v>
      </c>
      <c r="C2214" s="5">
        <v>38070</v>
      </c>
    </row>
    <row r="2215" spans="1:3" x14ac:dyDescent="0.2">
      <c r="A2215" t="s">
        <v>152</v>
      </c>
      <c r="B2215" s="4">
        <f t="shared" ca="1" si="72"/>
        <v>45276</v>
      </c>
      <c r="C2215" s="5">
        <v>14790</v>
      </c>
    </row>
    <row r="2216" spans="1:3" x14ac:dyDescent="0.2">
      <c r="A2216" t="s">
        <v>155</v>
      </c>
      <c r="B2216" s="4">
        <f t="shared" ca="1" si="72"/>
        <v>45276</v>
      </c>
      <c r="C2216" s="5">
        <v>50225</v>
      </c>
    </row>
    <row r="2217" spans="1:3" x14ac:dyDescent="0.2">
      <c r="A2217" t="s">
        <v>157</v>
      </c>
      <c r="B2217" s="4">
        <f t="shared" ca="1" si="72"/>
        <v>45276</v>
      </c>
      <c r="C2217" s="5">
        <v>66955</v>
      </c>
    </row>
    <row r="2218" spans="1:3" x14ac:dyDescent="0.2">
      <c r="A2218" t="s">
        <v>181</v>
      </c>
      <c r="B2218" s="4">
        <f t="shared" ca="1" si="72"/>
        <v>45276</v>
      </c>
      <c r="C2218" s="5">
        <v>33955</v>
      </c>
    </row>
    <row r="2219" spans="1:3" x14ac:dyDescent="0.2">
      <c r="A2219" t="s">
        <v>187</v>
      </c>
      <c r="B2219" s="4">
        <f t="shared" ca="1" si="72"/>
        <v>45276</v>
      </c>
      <c r="C2219" s="5">
        <v>65985</v>
      </c>
    </row>
    <row r="2220" spans="1:3" x14ac:dyDescent="0.2">
      <c r="A2220" t="s">
        <v>194</v>
      </c>
      <c r="B2220" s="4">
        <f t="shared" ca="1" si="72"/>
        <v>45276</v>
      </c>
      <c r="C2220" s="5">
        <v>22700</v>
      </c>
    </row>
    <row r="2221" spans="1:3" x14ac:dyDescent="0.2">
      <c r="A2221" t="s">
        <v>205</v>
      </c>
      <c r="B2221" s="4">
        <f t="shared" ca="1" si="72"/>
        <v>45276</v>
      </c>
      <c r="C2221" s="5">
        <v>27360</v>
      </c>
    </row>
    <row r="2222" spans="1:3" x14ac:dyDescent="0.2">
      <c r="A2222" t="s">
        <v>208</v>
      </c>
      <c r="B2222" s="4">
        <f t="shared" ca="1" si="72"/>
        <v>45276</v>
      </c>
      <c r="C2222" s="5">
        <v>82265</v>
      </c>
    </row>
    <row r="2223" spans="1:3" x14ac:dyDescent="0.2">
      <c r="A2223" t="s">
        <v>242</v>
      </c>
      <c r="B2223" s="4">
        <f t="shared" ca="1" si="72"/>
        <v>45276</v>
      </c>
      <c r="C2223" s="5">
        <v>56410</v>
      </c>
    </row>
    <row r="2224" spans="1:3" x14ac:dyDescent="0.2">
      <c r="A2224" t="s">
        <v>243</v>
      </c>
      <c r="B2224" s="4">
        <f t="shared" ca="1" si="72"/>
        <v>45276</v>
      </c>
      <c r="C2224" s="5">
        <v>27825</v>
      </c>
    </row>
    <row r="2225" spans="1:3" x14ac:dyDescent="0.2">
      <c r="A2225" t="s">
        <v>244</v>
      </c>
      <c r="B2225" s="4">
        <f t="shared" ca="1" si="72"/>
        <v>45276</v>
      </c>
      <c r="C2225" s="5">
        <v>35170</v>
      </c>
    </row>
    <row r="2226" spans="1:3" x14ac:dyDescent="0.2">
      <c r="A2226" t="s">
        <v>271</v>
      </c>
      <c r="B2226" s="4">
        <f t="shared" ca="1" si="72"/>
        <v>45276</v>
      </c>
      <c r="C2226" s="5">
        <v>78025</v>
      </c>
    </row>
    <row r="2227" spans="1:3" x14ac:dyDescent="0.2">
      <c r="A2227" t="s">
        <v>288</v>
      </c>
      <c r="B2227" s="4">
        <f t="shared" ca="1" si="72"/>
        <v>45276</v>
      </c>
      <c r="C2227" s="5">
        <v>9110</v>
      </c>
    </row>
    <row r="2228" spans="1:3" x14ac:dyDescent="0.2">
      <c r="A2228" t="s">
        <v>313</v>
      </c>
      <c r="B2228" s="4">
        <f t="shared" ca="1" si="72"/>
        <v>45276</v>
      </c>
      <c r="C2228" s="5">
        <v>51745</v>
      </c>
    </row>
    <row r="2229" spans="1:3" x14ac:dyDescent="0.2">
      <c r="A2229" t="s">
        <v>333</v>
      </c>
      <c r="B2229" s="4">
        <f t="shared" ca="1" si="72"/>
        <v>45276</v>
      </c>
      <c r="C2229" s="5">
        <v>80725</v>
      </c>
    </row>
    <row r="2230" spans="1:3" x14ac:dyDescent="0.2">
      <c r="A2230" t="s">
        <v>337</v>
      </c>
      <c r="B2230" s="4">
        <f t="shared" ca="1" si="72"/>
        <v>45276</v>
      </c>
      <c r="C2230" s="5">
        <v>51045</v>
      </c>
    </row>
    <row r="2231" spans="1:3" x14ac:dyDescent="0.2">
      <c r="A2231" t="s">
        <v>340</v>
      </c>
      <c r="B2231" s="4">
        <f t="shared" ca="1" si="72"/>
        <v>45276</v>
      </c>
      <c r="C2231" s="5">
        <v>38905</v>
      </c>
    </row>
    <row r="2232" spans="1:3" x14ac:dyDescent="0.2">
      <c r="A2232" t="s">
        <v>347</v>
      </c>
      <c r="B2232" s="4">
        <f t="shared" ca="1" si="72"/>
        <v>45276</v>
      </c>
      <c r="C2232" s="5">
        <v>15825</v>
      </c>
    </row>
    <row r="2233" spans="1:3" x14ac:dyDescent="0.2">
      <c r="A2233" t="s">
        <v>360</v>
      </c>
      <c r="B2233" s="4">
        <f t="shared" ca="1" si="72"/>
        <v>45276</v>
      </c>
      <c r="C2233" s="5">
        <v>84985</v>
      </c>
    </row>
    <row r="2234" spans="1:3" x14ac:dyDescent="0.2">
      <c r="A2234" t="s">
        <v>381</v>
      </c>
      <c r="B2234" s="4">
        <f t="shared" ca="1" si="72"/>
        <v>45276</v>
      </c>
      <c r="C2234" s="5">
        <v>77405</v>
      </c>
    </row>
    <row r="2235" spans="1:3" x14ac:dyDescent="0.2">
      <c r="A2235" t="s">
        <v>400</v>
      </c>
      <c r="B2235" s="4">
        <f t="shared" ca="1" si="72"/>
        <v>45276</v>
      </c>
      <c r="C2235" s="5">
        <v>52525</v>
      </c>
    </row>
    <row r="2236" spans="1:3" x14ac:dyDescent="0.2">
      <c r="A2236" t="s">
        <v>413</v>
      </c>
      <c r="B2236" s="4">
        <f t="shared" ca="1" si="72"/>
        <v>45276</v>
      </c>
      <c r="C2236" s="5">
        <v>74350</v>
      </c>
    </row>
    <row r="2237" spans="1:3" x14ac:dyDescent="0.2">
      <c r="A2237" t="s">
        <v>416</v>
      </c>
      <c r="B2237" s="4">
        <f t="shared" ca="1" si="72"/>
        <v>45276</v>
      </c>
      <c r="C2237" s="5">
        <v>30020</v>
      </c>
    </row>
    <row r="2238" spans="1:3" x14ac:dyDescent="0.2">
      <c r="A2238" t="s">
        <v>431</v>
      </c>
      <c r="B2238" s="4">
        <f t="shared" ca="1" si="72"/>
        <v>45276</v>
      </c>
      <c r="C2238" s="5">
        <v>19015</v>
      </c>
    </row>
    <row r="2239" spans="1:3" x14ac:dyDescent="0.2">
      <c r="A2239" t="s">
        <v>64</v>
      </c>
      <c r="B2239" s="4">
        <f t="shared" ref="B2239:B2270" ca="1" si="73">TODAY()-127</f>
        <v>45277</v>
      </c>
      <c r="C2239" s="5">
        <v>25705</v>
      </c>
    </row>
    <row r="2240" spans="1:3" x14ac:dyDescent="0.2">
      <c r="A2240" t="s">
        <v>70</v>
      </c>
      <c r="B2240" s="4">
        <f t="shared" ca="1" si="73"/>
        <v>45277</v>
      </c>
      <c r="C2240" s="5">
        <v>22510</v>
      </c>
    </row>
    <row r="2241" spans="1:3" x14ac:dyDescent="0.2">
      <c r="A2241" t="s">
        <v>93</v>
      </c>
      <c r="B2241" s="4">
        <f t="shared" ca="1" si="73"/>
        <v>45277</v>
      </c>
      <c r="C2241" s="5">
        <v>23025</v>
      </c>
    </row>
    <row r="2242" spans="1:3" x14ac:dyDescent="0.2">
      <c r="A2242" t="s">
        <v>96</v>
      </c>
      <c r="B2242" s="4">
        <f t="shared" ca="1" si="73"/>
        <v>45277</v>
      </c>
      <c r="C2242" s="5">
        <v>37115</v>
      </c>
    </row>
    <row r="2243" spans="1:3" x14ac:dyDescent="0.2">
      <c r="A2243" t="s">
        <v>97</v>
      </c>
      <c r="B2243" s="4">
        <f t="shared" ca="1" si="73"/>
        <v>45277</v>
      </c>
      <c r="C2243" s="5">
        <v>18190</v>
      </c>
    </row>
    <row r="2244" spans="1:3" x14ac:dyDescent="0.2">
      <c r="A2244" t="s">
        <v>118</v>
      </c>
      <c r="B2244" s="4">
        <f t="shared" ca="1" si="73"/>
        <v>45277</v>
      </c>
      <c r="C2244" s="5">
        <v>15150</v>
      </c>
    </row>
    <row r="2245" spans="1:3" x14ac:dyDescent="0.2">
      <c r="A2245" t="s">
        <v>125</v>
      </c>
      <c r="B2245" s="4">
        <f t="shared" ca="1" si="73"/>
        <v>45277</v>
      </c>
      <c r="C2245" s="5">
        <v>48470</v>
      </c>
    </row>
    <row r="2246" spans="1:3" x14ac:dyDescent="0.2">
      <c r="A2246" t="s">
        <v>127</v>
      </c>
      <c r="B2246" s="4">
        <f t="shared" ca="1" si="73"/>
        <v>45277</v>
      </c>
      <c r="C2246" s="5">
        <v>28795</v>
      </c>
    </row>
    <row r="2247" spans="1:3" x14ac:dyDescent="0.2">
      <c r="A2247" t="s">
        <v>157</v>
      </c>
      <c r="B2247" s="4">
        <f t="shared" ca="1" si="73"/>
        <v>45277</v>
      </c>
      <c r="C2247" s="5">
        <v>8730</v>
      </c>
    </row>
    <row r="2248" spans="1:3" x14ac:dyDescent="0.2">
      <c r="A2248" t="s">
        <v>163</v>
      </c>
      <c r="B2248" s="4">
        <f t="shared" ca="1" si="73"/>
        <v>45277</v>
      </c>
      <c r="C2248" s="5">
        <v>55980</v>
      </c>
    </row>
    <row r="2249" spans="1:3" x14ac:dyDescent="0.2">
      <c r="A2249" t="s">
        <v>194</v>
      </c>
      <c r="B2249" s="4">
        <f t="shared" ca="1" si="73"/>
        <v>45277</v>
      </c>
      <c r="C2249" s="5">
        <v>11610</v>
      </c>
    </row>
    <row r="2250" spans="1:3" x14ac:dyDescent="0.2">
      <c r="A2250" t="s">
        <v>205</v>
      </c>
      <c r="B2250" s="4">
        <f t="shared" ca="1" si="73"/>
        <v>45277</v>
      </c>
      <c r="C2250" s="5">
        <v>27860</v>
      </c>
    </row>
    <row r="2251" spans="1:3" x14ac:dyDescent="0.2">
      <c r="A2251" t="s">
        <v>242</v>
      </c>
      <c r="B2251" s="4">
        <f t="shared" ca="1" si="73"/>
        <v>45277</v>
      </c>
      <c r="C2251" s="5">
        <v>53950</v>
      </c>
    </row>
    <row r="2252" spans="1:3" x14ac:dyDescent="0.2">
      <c r="A2252" t="s">
        <v>243</v>
      </c>
      <c r="B2252" s="4">
        <f t="shared" ca="1" si="73"/>
        <v>45277</v>
      </c>
      <c r="C2252" s="5">
        <v>31320</v>
      </c>
    </row>
    <row r="2253" spans="1:3" x14ac:dyDescent="0.2">
      <c r="A2253" t="s">
        <v>244</v>
      </c>
      <c r="B2253" s="4">
        <f t="shared" ca="1" si="73"/>
        <v>45277</v>
      </c>
      <c r="C2253" s="5">
        <v>67165</v>
      </c>
    </row>
    <row r="2254" spans="1:3" x14ac:dyDescent="0.2">
      <c r="A2254" t="s">
        <v>271</v>
      </c>
      <c r="B2254" s="4">
        <f t="shared" ca="1" si="73"/>
        <v>45277</v>
      </c>
      <c r="C2254" s="5">
        <v>70770</v>
      </c>
    </row>
    <row r="2255" spans="1:3" x14ac:dyDescent="0.2">
      <c r="A2255" t="s">
        <v>302</v>
      </c>
      <c r="B2255" s="4">
        <f t="shared" ca="1" si="73"/>
        <v>45277</v>
      </c>
      <c r="C2255" s="5">
        <v>8150</v>
      </c>
    </row>
    <row r="2256" spans="1:3" x14ac:dyDescent="0.2">
      <c r="A2256" t="s">
        <v>306</v>
      </c>
      <c r="B2256" s="4">
        <f t="shared" ca="1" si="73"/>
        <v>45277</v>
      </c>
      <c r="C2256" s="5">
        <v>63870</v>
      </c>
    </row>
    <row r="2257" spans="1:3" x14ac:dyDescent="0.2">
      <c r="A2257" t="s">
        <v>337</v>
      </c>
      <c r="B2257" s="4">
        <f t="shared" ca="1" si="73"/>
        <v>45277</v>
      </c>
      <c r="C2257" s="5">
        <v>6330</v>
      </c>
    </row>
    <row r="2258" spans="1:3" x14ac:dyDescent="0.2">
      <c r="A2258" t="s">
        <v>347</v>
      </c>
      <c r="B2258" s="4">
        <f t="shared" ca="1" si="73"/>
        <v>45277</v>
      </c>
      <c r="C2258" s="5">
        <v>36990</v>
      </c>
    </row>
    <row r="2259" spans="1:3" x14ac:dyDescent="0.2">
      <c r="A2259" t="s">
        <v>352</v>
      </c>
      <c r="B2259" s="4">
        <f t="shared" ca="1" si="73"/>
        <v>45277</v>
      </c>
      <c r="C2259" s="5">
        <v>11815</v>
      </c>
    </row>
    <row r="2260" spans="1:3" x14ac:dyDescent="0.2">
      <c r="A2260" t="s">
        <v>371</v>
      </c>
      <c r="B2260" s="4">
        <f t="shared" ca="1" si="73"/>
        <v>45277</v>
      </c>
      <c r="C2260" s="5">
        <v>17020</v>
      </c>
    </row>
    <row r="2261" spans="1:3" x14ac:dyDescent="0.2">
      <c r="A2261" t="s">
        <v>375</v>
      </c>
      <c r="B2261" s="4">
        <f t="shared" ca="1" si="73"/>
        <v>45277</v>
      </c>
      <c r="C2261" s="5">
        <v>63695</v>
      </c>
    </row>
    <row r="2262" spans="1:3" x14ac:dyDescent="0.2">
      <c r="A2262" t="s">
        <v>381</v>
      </c>
      <c r="B2262" s="4">
        <f t="shared" ca="1" si="73"/>
        <v>45277</v>
      </c>
      <c r="C2262" s="5">
        <v>17775</v>
      </c>
    </row>
    <row r="2263" spans="1:3" x14ac:dyDescent="0.2">
      <c r="A2263" t="s">
        <v>405</v>
      </c>
      <c r="B2263" s="4">
        <f t="shared" ca="1" si="73"/>
        <v>45277</v>
      </c>
      <c r="C2263" s="5">
        <v>69215</v>
      </c>
    </row>
    <row r="2264" spans="1:3" x14ac:dyDescent="0.2">
      <c r="A2264" t="s">
        <v>410</v>
      </c>
      <c r="B2264" s="4">
        <f t="shared" ca="1" si="73"/>
        <v>45277</v>
      </c>
      <c r="C2264" s="5">
        <v>48595</v>
      </c>
    </row>
    <row r="2265" spans="1:3" x14ac:dyDescent="0.2">
      <c r="A2265" t="s">
        <v>415</v>
      </c>
      <c r="B2265" s="4">
        <f t="shared" ca="1" si="73"/>
        <v>45277</v>
      </c>
      <c r="C2265" s="5">
        <v>35165</v>
      </c>
    </row>
    <row r="2266" spans="1:3" x14ac:dyDescent="0.2">
      <c r="A2266" t="s">
        <v>420</v>
      </c>
      <c r="B2266" s="4">
        <f t="shared" ca="1" si="73"/>
        <v>45277</v>
      </c>
      <c r="C2266" s="5">
        <v>60645</v>
      </c>
    </row>
    <row r="2267" spans="1:3" x14ac:dyDescent="0.2">
      <c r="A2267" t="s">
        <v>427</v>
      </c>
      <c r="B2267" s="4">
        <f t="shared" ca="1" si="73"/>
        <v>45277</v>
      </c>
      <c r="C2267" s="5">
        <v>61035</v>
      </c>
    </row>
    <row r="2268" spans="1:3" x14ac:dyDescent="0.2">
      <c r="A2268" t="s">
        <v>428</v>
      </c>
      <c r="B2268" s="4">
        <f t="shared" ca="1" si="73"/>
        <v>45277</v>
      </c>
      <c r="C2268" s="5">
        <v>7020</v>
      </c>
    </row>
    <row r="2269" spans="1:3" x14ac:dyDescent="0.2">
      <c r="A2269" t="s">
        <v>430</v>
      </c>
      <c r="B2269" s="4">
        <f t="shared" ca="1" si="73"/>
        <v>45277</v>
      </c>
      <c r="C2269" s="5">
        <v>21920</v>
      </c>
    </row>
    <row r="2270" spans="1:3" x14ac:dyDescent="0.2">
      <c r="A2270" t="s">
        <v>437</v>
      </c>
      <c r="B2270" s="4">
        <f t="shared" ca="1" si="73"/>
        <v>45277</v>
      </c>
      <c r="C2270" s="5">
        <v>40320</v>
      </c>
    </row>
    <row r="2271" spans="1:3" x14ac:dyDescent="0.2">
      <c r="A2271" t="s">
        <v>51</v>
      </c>
      <c r="B2271" s="4">
        <f t="shared" ref="B2271:B2298" ca="1" si="74">TODAY()-126</f>
        <v>45278</v>
      </c>
      <c r="C2271" s="5">
        <v>24800</v>
      </c>
    </row>
    <row r="2272" spans="1:3" x14ac:dyDescent="0.2">
      <c r="A2272" t="s">
        <v>59</v>
      </c>
      <c r="B2272" s="4">
        <f t="shared" ca="1" si="74"/>
        <v>45278</v>
      </c>
      <c r="C2272" s="5">
        <v>21600</v>
      </c>
    </row>
    <row r="2273" spans="1:3" x14ac:dyDescent="0.2">
      <c r="A2273" t="s">
        <v>70</v>
      </c>
      <c r="B2273" s="4">
        <f t="shared" ca="1" si="74"/>
        <v>45278</v>
      </c>
      <c r="C2273" s="5">
        <v>50710</v>
      </c>
    </row>
    <row r="2274" spans="1:3" x14ac:dyDescent="0.2">
      <c r="A2274" t="s">
        <v>72</v>
      </c>
      <c r="B2274" s="4">
        <f t="shared" ca="1" si="74"/>
        <v>45278</v>
      </c>
      <c r="C2274" s="5">
        <v>72080</v>
      </c>
    </row>
    <row r="2275" spans="1:3" x14ac:dyDescent="0.2">
      <c r="A2275" t="s">
        <v>93</v>
      </c>
      <c r="B2275" s="4">
        <f t="shared" ca="1" si="74"/>
        <v>45278</v>
      </c>
      <c r="C2275" s="5">
        <v>67775</v>
      </c>
    </row>
    <row r="2276" spans="1:3" x14ac:dyDescent="0.2">
      <c r="A2276" t="s">
        <v>108</v>
      </c>
      <c r="B2276" s="4">
        <f t="shared" ca="1" si="74"/>
        <v>45278</v>
      </c>
      <c r="C2276" s="5">
        <v>51195</v>
      </c>
    </row>
    <row r="2277" spans="1:3" x14ac:dyDescent="0.2">
      <c r="A2277" t="s">
        <v>110</v>
      </c>
      <c r="B2277" s="4">
        <f t="shared" ca="1" si="74"/>
        <v>45278</v>
      </c>
      <c r="C2277" s="5">
        <v>10860</v>
      </c>
    </row>
    <row r="2278" spans="1:3" x14ac:dyDescent="0.2">
      <c r="A2278" t="s">
        <v>127</v>
      </c>
      <c r="B2278" s="4">
        <f t="shared" ca="1" si="74"/>
        <v>45278</v>
      </c>
      <c r="C2278" s="5">
        <v>8395</v>
      </c>
    </row>
    <row r="2279" spans="1:3" x14ac:dyDescent="0.2">
      <c r="A2279" t="s">
        <v>132</v>
      </c>
      <c r="B2279" s="4">
        <f t="shared" ca="1" si="74"/>
        <v>45278</v>
      </c>
      <c r="C2279" s="5">
        <v>79985</v>
      </c>
    </row>
    <row r="2280" spans="1:3" x14ac:dyDescent="0.2">
      <c r="A2280" t="s">
        <v>141</v>
      </c>
      <c r="B2280" s="4">
        <f t="shared" ca="1" si="74"/>
        <v>45278</v>
      </c>
      <c r="C2280" s="5">
        <v>32125</v>
      </c>
    </row>
    <row r="2281" spans="1:3" x14ac:dyDescent="0.2">
      <c r="A2281" t="s">
        <v>143</v>
      </c>
      <c r="B2281" s="4">
        <f t="shared" ca="1" si="74"/>
        <v>45278</v>
      </c>
      <c r="C2281" s="5">
        <v>12170</v>
      </c>
    </row>
    <row r="2282" spans="1:3" x14ac:dyDescent="0.2">
      <c r="A2282" t="s">
        <v>155</v>
      </c>
      <c r="B2282" s="4">
        <f t="shared" ca="1" si="74"/>
        <v>45278</v>
      </c>
      <c r="C2282" s="5">
        <v>71425</v>
      </c>
    </row>
    <row r="2283" spans="1:3" x14ac:dyDescent="0.2">
      <c r="A2283" t="s">
        <v>175</v>
      </c>
      <c r="B2283" s="4">
        <f t="shared" ca="1" si="74"/>
        <v>45278</v>
      </c>
      <c r="C2283" s="5">
        <v>74185</v>
      </c>
    </row>
    <row r="2284" spans="1:3" x14ac:dyDescent="0.2">
      <c r="A2284" t="s">
        <v>181</v>
      </c>
      <c r="B2284" s="4">
        <f t="shared" ca="1" si="74"/>
        <v>45278</v>
      </c>
      <c r="C2284" s="5">
        <v>7210</v>
      </c>
    </row>
    <row r="2285" spans="1:3" x14ac:dyDescent="0.2">
      <c r="A2285" t="s">
        <v>183</v>
      </c>
      <c r="B2285" s="4">
        <f t="shared" ca="1" si="74"/>
        <v>45278</v>
      </c>
      <c r="C2285" s="5">
        <v>11370</v>
      </c>
    </row>
    <row r="2286" spans="1:3" x14ac:dyDescent="0.2">
      <c r="A2286" t="s">
        <v>194</v>
      </c>
      <c r="B2286" s="4">
        <f t="shared" ca="1" si="74"/>
        <v>45278</v>
      </c>
      <c r="C2286" s="5">
        <v>42365</v>
      </c>
    </row>
    <row r="2287" spans="1:3" x14ac:dyDescent="0.2">
      <c r="A2287" t="s">
        <v>208</v>
      </c>
      <c r="B2287" s="4">
        <f t="shared" ca="1" si="74"/>
        <v>45278</v>
      </c>
      <c r="C2287" s="5">
        <v>66400</v>
      </c>
    </row>
    <row r="2288" spans="1:3" x14ac:dyDescent="0.2">
      <c r="A2288" t="s">
        <v>276</v>
      </c>
      <c r="B2288" s="4">
        <f t="shared" ca="1" si="74"/>
        <v>45278</v>
      </c>
      <c r="C2288" s="5">
        <v>65355</v>
      </c>
    </row>
    <row r="2289" spans="1:3" x14ac:dyDescent="0.2">
      <c r="A2289" t="s">
        <v>301</v>
      </c>
      <c r="B2289" s="4">
        <f t="shared" ca="1" si="74"/>
        <v>45278</v>
      </c>
      <c r="C2289" s="5">
        <v>66965</v>
      </c>
    </row>
    <row r="2290" spans="1:3" x14ac:dyDescent="0.2">
      <c r="A2290" t="s">
        <v>313</v>
      </c>
      <c r="B2290" s="4">
        <f t="shared" ca="1" si="74"/>
        <v>45278</v>
      </c>
      <c r="C2290" s="5">
        <v>61320</v>
      </c>
    </row>
    <row r="2291" spans="1:3" x14ac:dyDescent="0.2">
      <c r="A2291" t="s">
        <v>314</v>
      </c>
      <c r="B2291" s="4">
        <f t="shared" ca="1" si="74"/>
        <v>45278</v>
      </c>
      <c r="C2291" s="5">
        <v>57860</v>
      </c>
    </row>
    <row r="2292" spans="1:3" x14ac:dyDescent="0.2">
      <c r="A2292" t="s">
        <v>333</v>
      </c>
      <c r="B2292" s="4">
        <f t="shared" ca="1" si="74"/>
        <v>45278</v>
      </c>
      <c r="C2292" s="5">
        <v>13520</v>
      </c>
    </row>
    <row r="2293" spans="1:3" x14ac:dyDescent="0.2">
      <c r="A2293" t="s">
        <v>356</v>
      </c>
      <c r="B2293" s="4">
        <f t="shared" ca="1" si="74"/>
        <v>45278</v>
      </c>
      <c r="C2293" s="5">
        <v>25995</v>
      </c>
    </row>
    <row r="2294" spans="1:3" x14ac:dyDescent="0.2">
      <c r="A2294" t="s">
        <v>360</v>
      </c>
      <c r="B2294" s="4">
        <f t="shared" ca="1" si="74"/>
        <v>45278</v>
      </c>
      <c r="C2294" s="5">
        <v>58485</v>
      </c>
    </row>
    <row r="2295" spans="1:3" x14ac:dyDescent="0.2">
      <c r="A2295" t="s">
        <v>371</v>
      </c>
      <c r="B2295" s="4">
        <f t="shared" ca="1" si="74"/>
        <v>45278</v>
      </c>
      <c r="C2295" s="5">
        <v>45395</v>
      </c>
    </row>
    <row r="2296" spans="1:3" x14ac:dyDescent="0.2">
      <c r="A2296" t="s">
        <v>388</v>
      </c>
      <c r="B2296" s="4">
        <f t="shared" ca="1" si="74"/>
        <v>45278</v>
      </c>
      <c r="C2296" s="5">
        <v>51230</v>
      </c>
    </row>
    <row r="2297" spans="1:3" x14ac:dyDescent="0.2">
      <c r="A2297" t="s">
        <v>400</v>
      </c>
      <c r="B2297" s="4">
        <f t="shared" ca="1" si="74"/>
        <v>45278</v>
      </c>
      <c r="C2297" s="5">
        <v>12770</v>
      </c>
    </row>
    <row r="2298" spans="1:3" x14ac:dyDescent="0.2">
      <c r="A2298" t="s">
        <v>437</v>
      </c>
      <c r="B2298" s="4">
        <f t="shared" ca="1" si="74"/>
        <v>45278</v>
      </c>
      <c r="C2298" s="5">
        <v>23875</v>
      </c>
    </row>
    <row r="2299" spans="1:3" x14ac:dyDescent="0.2">
      <c r="A2299" t="s">
        <v>59</v>
      </c>
      <c r="B2299" s="4">
        <f t="shared" ref="B2299:B2332" ca="1" si="75">TODAY()-125</f>
        <v>45279</v>
      </c>
      <c r="C2299" s="5">
        <v>81430</v>
      </c>
    </row>
    <row r="2300" spans="1:3" x14ac:dyDescent="0.2">
      <c r="A2300" t="s">
        <v>72</v>
      </c>
      <c r="B2300" s="4">
        <f t="shared" ca="1" si="75"/>
        <v>45279</v>
      </c>
      <c r="C2300" s="5">
        <v>12795</v>
      </c>
    </row>
    <row r="2301" spans="1:3" x14ac:dyDescent="0.2">
      <c r="A2301" t="s">
        <v>127</v>
      </c>
      <c r="B2301" s="4">
        <f t="shared" ca="1" si="75"/>
        <v>45279</v>
      </c>
      <c r="C2301" s="5">
        <v>73335</v>
      </c>
    </row>
    <row r="2302" spans="1:3" x14ac:dyDescent="0.2">
      <c r="A2302" t="s">
        <v>141</v>
      </c>
      <c r="B2302" s="4">
        <f t="shared" ca="1" si="75"/>
        <v>45279</v>
      </c>
      <c r="C2302" s="5">
        <v>47745</v>
      </c>
    </row>
    <row r="2303" spans="1:3" x14ac:dyDescent="0.2">
      <c r="A2303" t="s">
        <v>157</v>
      </c>
      <c r="B2303" s="4">
        <f t="shared" ca="1" si="75"/>
        <v>45279</v>
      </c>
      <c r="C2303" s="5">
        <v>34800</v>
      </c>
    </row>
    <row r="2304" spans="1:3" x14ac:dyDescent="0.2">
      <c r="A2304" t="s">
        <v>162</v>
      </c>
      <c r="B2304" s="4">
        <f t="shared" ca="1" si="75"/>
        <v>45279</v>
      </c>
      <c r="C2304" s="5">
        <v>83570</v>
      </c>
    </row>
    <row r="2305" spans="1:3" x14ac:dyDescent="0.2">
      <c r="A2305" t="s">
        <v>172</v>
      </c>
      <c r="B2305" s="4">
        <f t="shared" ca="1" si="75"/>
        <v>45279</v>
      </c>
      <c r="C2305" s="5">
        <v>82360</v>
      </c>
    </row>
    <row r="2306" spans="1:3" x14ac:dyDescent="0.2">
      <c r="A2306" t="s">
        <v>176</v>
      </c>
      <c r="B2306" s="4">
        <f t="shared" ca="1" si="75"/>
        <v>45279</v>
      </c>
      <c r="C2306" s="5">
        <v>68715</v>
      </c>
    </row>
    <row r="2307" spans="1:3" x14ac:dyDescent="0.2">
      <c r="A2307" t="s">
        <v>181</v>
      </c>
      <c r="B2307" s="4">
        <f t="shared" ca="1" si="75"/>
        <v>45279</v>
      </c>
      <c r="C2307" s="5">
        <v>57445</v>
      </c>
    </row>
    <row r="2308" spans="1:3" x14ac:dyDescent="0.2">
      <c r="A2308" t="s">
        <v>183</v>
      </c>
      <c r="B2308" s="4">
        <f t="shared" ca="1" si="75"/>
        <v>45279</v>
      </c>
      <c r="C2308" s="5">
        <v>53950</v>
      </c>
    </row>
    <row r="2309" spans="1:3" x14ac:dyDescent="0.2">
      <c r="A2309" t="s">
        <v>194</v>
      </c>
      <c r="B2309" s="4">
        <f t="shared" ca="1" si="75"/>
        <v>45279</v>
      </c>
      <c r="C2309" s="5">
        <v>46040</v>
      </c>
    </row>
    <row r="2310" spans="1:3" x14ac:dyDescent="0.2">
      <c r="A2310" t="s">
        <v>204</v>
      </c>
      <c r="B2310" s="4">
        <f t="shared" ca="1" si="75"/>
        <v>45279</v>
      </c>
      <c r="C2310" s="5">
        <v>44945</v>
      </c>
    </row>
    <row r="2311" spans="1:3" x14ac:dyDescent="0.2">
      <c r="A2311" t="s">
        <v>288</v>
      </c>
      <c r="B2311" s="4">
        <f t="shared" ca="1" si="75"/>
        <v>45279</v>
      </c>
      <c r="C2311" s="5">
        <v>19990</v>
      </c>
    </row>
    <row r="2312" spans="1:3" x14ac:dyDescent="0.2">
      <c r="A2312" t="s">
        <v>301</v>
      </c>
      <c r="B2312" s="4">
        <f t="shared" ca="1" si="75"/>
        <v>45279</v>
      </c>
      <c r="C2312" s="5">
        <v>41815</v>
      </c>
    </row>
    <row r="2313" spans="1:3" x14ac:dyDescent="0.2">
      <c r="A2313" t="s">
        <v>302</v>
      </c>
      <c r="B2313" s="4">
        <f t="shared" ca="1" si="75"/>
        <v>45279</v>
      </c>
      <c r="C2313" s="5">
        <v>11235</v>
      </c>
    </row>
    <row r="2314" spans="1:3" x14ac:dyDescent="0.2">
      <c r="A2314" t="s">
        <v>313</v>
      </c>
      <c r="B2314" s="4">
        <f t="shared" ca="1" si="75"/>
        <v>45279</v>
      </c>
      <c r="C2314" s="5">
        <v>18355</v>
      </c>
    </row>
    <row r="2315" spans="1:3" x14ac:dyDescent="0.2">
      <c r="A2315" t="s">
        <v>314</v>
      </c>
      <c r="B2315" s="4">
        <f t="shared" ca="1" si="75"/>
        <v>45279</v>
      </c>
      <c r="C2315" s="5">
        <v>31860</v>
      </c>
    </row>
    <row r="2316" spans="1:3" x14ac:dyDescent="0.2">
      <c r="A2316" t="s">
        <v>320</v>
      </c>
      <c r="B2316" s="4">
        <f t="shared" ca="1" si="75"/>
        <v>45279</v>
      </c>
      <c r="C2316" s="5">
        <v>10745</v>
      </c>
    </row>
    <row r="2317" spans="1:3" x14ac:dyDescent="0.2">
      <c r="A2317" t="s">
        <v>337</v>
      </c>
      <c r="B2317" s="4">
        <f t="shared" ca="1" si="75"/>
        <v>45279</v>
      </c>
      <c r="C2317" s="5">
        <v>44290</v>
      </c>
    </row>
    <row r="2318" spans="1:3" x14ac:dyDescent="0.2">
      <c r="A2318" t="s">
        <v>340</v>
      </c>
      <c r="B2318" s="4">
        <f t="shared" ca="1" si="75"/>
        <v>45279</v>
      </c>
      <c r="C2318" s="5">
        <v>27135</v>
      </c>
    </row>
    <row r="2319" spans="1:3" x14ac:dyDescent="0.2">
      <c r="A2319" t="s">
        <v>347</v>
      </c>
      <c r="B2319" s="4">
        <f t="shared" ca="1" si="75"/>
        <v>45279</v>
      </c>
      <c r="C2319" s="5">
        <v>10790</v>
      </c>
    </row>
    <row r="2320" spans="1:3" x14ac:dyDescent="0.2">
      <c r="A2320" t="s">
        <v>360</v>
      </c>
      <c r="B2320" s="4">
        <f t="shared" ca="1" si="75"/>
        <v>45279</v>
      </c>
      <c r="C2320" s="5">
        <v>17415</v>
      </c>
    </row>
    <row r="2321" spans="1:3" x14ac:dyDescent="0.2">
      <c r="A2321" t="s">
        <v>362</v>
      </c>
      <c r="B2321" s="4">
        <f t="shared" ca="1" si="75"/>
        <v>45279</v>
      </c>
      <c r="C2321" s="5">
        <v>50295</v>
      </c>
    </row>
    <row r="2322" spans="1:3" x14ac:dyDescent="0.2">
      <c r="A2322" t="s">
        <v>363</v>
      </c>
      <c r="B2322" s="4">
        <f t="shared" ca="1" si="75"/>
        <v>45279</v>
      </c>
      <c r="C2322" s="5">
        <v>77995</v>
      </c>
    </row>
    <row r="2323" spans="1:3" x14ac:dyDescent="0.2">
      <c r="A2323" t="s">
        <v>368</v>
      </c>
      <c r="B2323" s="4">
        <f t="shared" ca="1" si="75"/>
        <v>45279</v>
      </c>
      <c r="C2323" s="5">
        <v>55505</v>
      </c>
    </row>
    <row r="2324" spans="1:3" x14ac:dyDescent="0.2">
      <c r="A2324" t="s">
        <v>388</v>
      </c>
      <c r="B2324" s="4">
        <f t="shared" ca="1" si="75"/>
        <v>45279</v>
      </c>
      <c r="C2324" s="5">
        <v>12560</v>
      </c>
    </row>
    <row r="2325" spans="1:3" x14ac:dyDescent="0.2">
      <c r="A2325" t="s">
        <v>389</v>
      </c>
      <c r="B2325" s="4">
        <f t="shared" ca="1" si="75"/>
        <v>45279</v>
      </c>
      <c r="C2325" s="5">
        <v>63080</v>
      </c>
    </row>
    <row r="2326" spans="1:3" x14ac:dyDescent="0.2">
      <c r="A2326" t="s">
        <v>407</v>
      </c>
      <c r="B2326" s="4">
        <f t="shared" ca="1" si="75"/>
        <v>45279</v>
      </c>
      <c r="C2326" s="5">
        <v>76635</v>
      </c>
    </row>
    <row r="2327" spans="1:3" x14ac:dyDescent="0.2">
      <c r="A2327" t="s">
        <v>408</v>
      </c>
      <c r="B2327" s="4">
        <f t="shared" ca="1" si="75"/>
        <v>45279</v>
      </c>
      <c r="C2327" s="5">
        <v>64240</v>
      </c>
    </row>
    <row r="2328" spans="1:3" x14ac:dyDescent="0.2">
      <c r="A2328" t="s">
        <v>415</v>
      </c>
      <c r="B2328" s="4">
        <f t="shared" ca="1" si="75"/>
        <v>45279</v>
      </c>
      <c r="C2328" s="5">
        <v>84925</v>
      </c>
    </row>
    <row r="2329" spans="1:3" x14ac:dyDescent="0.2">
      <c r="A2329" t="s">
        <v>418</v>
      </c>
      <c r="B2329" s="4">
        <f t="shared" ca="1" si="75"/>
        <v>45279</v>
      </c>
      <c r="C2329" s="5">
        <v>48680</v>
      </c>
    </row>
    <row r="2330" spans="1:3" x14ac:dyDescent="0.2">
      <c r="A2330" t="s">
        <v>420</v>
      </c>
      <c r="B2330" s="4">
        <f t="shared" ca="1" si="75"/>
        <v>45279</v>
      </c>
      <c r="C2330" s="5">
        <v>69200</v>
      </c>
    </row>
    <row r="2331" spans="1:3" x14ac:dyDescent="0.2">
      <c r="A2331" t="s">
        <v>437</v>
      </c>
      <c r="B2331" s="4">
        <f t="shared" ca="1" si="75"/>
        <v>45279</v>
      </c>
      <c r="C2331" s="5">
        <v>75015</v>
      </c>
    </row>
    <row r="2332" spans="1:3" x14ac:dyDescent="0.2">
      <c r="A2332" t="s">
        <v>441</v>
      </c>
      <c r="B2332" s="4">
        <f t="shared" ca="1" si="75"/>
        <v>45279</v>
      </c>
      <c r="C2332" s="5">
        <v>23600</v>
      </c>
    </row>
    <row r="2333" spans="1:3" x14ac:dyDescent="0.2">
      <c r="A2333" t="s">
        <v>59</v>
      </c>
      <c r="B2333" s="4">
        <f t="shared" ref="B2333:B2361" ca="1" si="76">TODAY()-124</f>
        <v>45280</v>
      </c>
      <c r="C2333" s="5">
        <v>74475</v>
      </c>
    </row>
    <row r="2334" spans="1:3" x14ac:dyDescent="0.2">
      <c r="A2334" t="s">
        <v>66</v>
      </c>
      <c r="B2334" s="4">
        <f t="shared" ca="1" si="76"/>
        <v>45280</v>
      </c>
      <c r="C2334" s="5">
        <v>10265</v>
      </c>
    </row>
    <row r="2335" spans="1:3" x14ac:dyDescent="0.2">
      <c r="A2335" t="s">
        <v>78</v>
      </c>
      <c r="B2335" s="4">
        <f t="shared" ca="1" si="76"/>
        <v>45280</v>
      </c>
      <c r="C2335" s="5">
        <v>23235</v>
      </c>
    </row>
    <row r="2336" spans="1:3" x14ac:dyDescent="0.2">
      <c r="A2336" t="s">
        <v>93</v>
      </c>
      <c r="B2336" s="4">
        <f t="shared" ca="1" si="76"/>
        <v>45280</v>
      </c>
      <c r="C2336" s="5">
        <v>44745</v>
      </c>
    </row>
    <row r="2337" spans="1:3" x14ac:dyDescent="0.2">
      <c r="A2337" t="s">
        <v>97</v>
      </c>
      <c r="B2337" s="4">
        <f t="shared" ca="1" si="76"/>
        <v>45280</v>
      </c>
      <c r="C2337" s="5">
        <v>80580</v>
      </c>
    </row>
    <row r="2338" spans="1:3" x14ac:dyDescent="0.2">
      <c r="A2338" t="s">
        <v>133</v>
      </c>
      <c r="B2338" s="4">
        <f t="shared" ca="1" si="76"/>
        <v>45280</v>
      </c>
      <c r="C2338" s="5">
        <v>38635</v>
      </c>
    </row>
    <row r="2339" spans="1:3" x14ac:dyDescent="0.2">
      <c r="A2339" t="s">
        <v>141</v>
      </c>
      <c r="B2339" s="4">
        <f t="shared" ca="1" si="76"/>
        <v>45280</v>
      </c>
      <c r="C2339" s="5">
        <v>32915</v>
      </c>
    </row>
    <row r="2340" spans="1:3" x14ac:dyDescent="0.2">
      <c r="A2340" t="s">
        <v>148</v>
      </c>
      <c r="B2340" s="4">
        <f t="shared" ca="1" si="76"/>
        <v>45280</v>
      </c>
      <c r="C2340" s="5">
        <v>60060</v>
      </c>
    </row>
    <row r="2341" spans="1:3" x14ac:dyDescent="0.2">
      <c r="A2341" t="s">
        <v>152</v>
      </c>
      <c r="B2341" s="4">
        <f t="shared" ca="1" si="76"/>
        <v>45280</v>
      </c>
      <c r="C2341" s="5">
        <v>61730</v>
      </c>
    </row>
    <row r="2342" spans="1:3" x14ac:dyDescent="0.2">
      <c r="A2342" t="s">
        <v>157</v>
      </c>
      <c r="B2342" s="4">
        <f t="shared" ca="1" si="76"/>
        <v>45280</v>
      </c>
      <c r="C2342" s="5">
        <v>26250</v>
      </c>
    </row>
    <row r="2343" spans="1:3" x14ac:dyDescent="0.2">
      <c r="A2343" t="s">
        <v>158</v>
      </c>
      <c r="B2343" s="4">
        <f t="shared" ca="1" si="76"/>
        <v>45280</v>
      </c>
      <c r="C2343" s="5">
        <v>73740</v>
      </c>
    </row>
    <row r="2344" spans="1:3" x14ac:dyDescent="0.2">
      <c r="A2344" t="s">
        <v>161</v>
      </c>
      <c r="B2344" s="4">
        <f t="shared" ca="1" si="76"/>
        <v>45280</v>
      </c>
      <c r="C2344" s="5">
        <v>80495</v>
      </c>
    </row>
    <row r="2345" spans="1:3" x14ac:dyDescent="0.2">
      <c r="A2345" t="s">
        <v>163</v>
      </c>
      <c r="B2345" s="4">
        <f t="shared" ca="1" si="76"/>
        <v>45280</v>
      </c>
      <c r="C2345" s="5">
        <v>54840</v>
      </c>
    </row>
    <row r="2346" spans="1:3" x14ac:dyDescent="0.2">
      <c r="A2346" t="s">
        <v>172</v>
      </c>
      <c r="B2346" s="4">
        <f t="shared" ca="1" si="76"/>
        <v>45280</v>
      </c>
      <c r="C2346" s="5">
        <v>70990</v>
      </c>
    </row>
    <row r="2347" spans="1:3" x14ac:dyDescent="0.2">
      <c r="A2347" t="s">
        <v>175</v>
      </c>
      <c r="B2347" s="4">
        <f t="shared" ca="1" si="76"/>
        <v>45280</v>
      </c>
      <c r="C2347" s="5">
        <v>9515</v>
      </c>
    </row>
    <row r="2348" spans="1:3" x14ac:dyDescent="0.2">
      <c r="A2348" t="s">
        <v>181</v>
      </c>
      <c r="B2348" s="4">
        <f t="shared" ca="1" si="76"/>
        <v>45280</v>
      </c>
      <c r="C2348" s="5">
        <v>28795</v>
      </c>
    </row>
    <row r="2349" spans="1:3" x14ac:dyDescent="0.2">
      <c r="A2349" t="s">
        <v>183</v>
      </c>
      <c r="B2349" s="4">
        <f t="shared" ca="1" si="76"/>
        <v>45280</v>
      </c>
      <c r="C2349" s="5">
        <v>84180</v>
      </c>
    </row>
    <row r="2350" spans="1:3" x14ac:dyDescent="0.2">
      <c r="A2350" t="s">
        <v>187</v>
      </c>
      <c r="B2350" s="4">
        <f t="shared" ca="1" si="76"/>
        <v>45280</v>
      </c>
      <c r="C2350" s="5">
        <v>54635</v>
      </c>
    </row>
    <row r="2351" spans="1:3" x14ac:dyDescent="0.2">
      <c r="A2351" t="s">
        <v>194</v>
      </c>
      <c r="B2351" s="4">
        <f t="shared" ca="1" si="76"/>
        <v>45280</v>
      </c>
      <c r="C2351" s="5">
        <v>73220</v>
      </c>
    </row>
    <row r="2352" spans="1:3" x14ac:dyDescent="0.2">
      <c r="A2352" t="s">
        <v>242</v>
      </c>
      <c r="B2352" s="4">
        <f t="shared" ca="1" si="76"/>
        <v>45280</v>
      </c>
      <c r="C2352" s="5">
        <v>49715</v>
      </c>
    </row>
    <row r="2353" spans="1:3" x14ac:dyDescent="0.2">
      <c r="A2353" t="s">
        <v>302</v>
      </c>
      <c r="B2353" s="4">
        <f t="shared" ca="1" si="76"/>
        <v>45280</v>
      </c>
      <c r="C2353" s="5">
        <v>62345</v>
      </c>
    </row>
    <row r="2354" spans="1:3" x14ac:dyDescent="0.2">
      <c r="A2354" t="s">
        <v>347</v>
      </c>
      <c r="B2354" s="4">
        <f t="shared" ca="1" si="76"/>
        <v>45280</v>
      </c>
      <c r="C2354" s="5">
        <v>28840</v>
      </c>
    </row>
    <row r="2355" spans="1:3" x14ac:dyDescent="0.2">
      <c r="A2355" t="s">
        <v>405</v>
      </c>
      <c r="B2355" s="4">
        <f t="shared" ca="1" si="76"/>
        <v>45280</v>
      </c>
      <c r="C2355" s="5">
        <v>84965</v>
      </c>
    </row>
    <row r="2356" spans="1:3" x14ac:dyDescent="0.2">
      <c r="A2356" t="s">
        <v>407</v>
      </c>
      <c r="B2356" s="4">
        <f t="shared" ca="1" si="76"/>
        <v>45280</v>
      </c>
      <c r="C2356" s="5">
        <v>16630</v>
      </c>
    </row>
    <row r="2357" spans="1:3" x14ac:dyDescent="0.2">
      <c r="A2357" t="s">
        <v>415</v>
      </c>
      <c r="B2357" s="4">
        <f t="shared" ca="1" si="76"/>
        <v>45280</v>
      </c>
      <c r="C2357" s="5">
        <v>6460</v>
      </c>
    </row>
    <row r="2358" spans="1:3" x14ac:dyDescent="0.2">
      <c r="A2358" t="s">
        <v>420</v>
      </c>
      <c r="B2358" s="4">
        <f t="shared" ca="1" si="76"/>
        <v>45280</v>
      </c>
      <c r="C2358" s="5">
        <v>25650</v>
      </c>
    </row>
    <row r="2359" spans="1:3" x14ac:dyDescent="0.2">
      <c r="A2359" t="s">
        <v>423</v>
      </c>
      <c r="B2359" s="4">
        <f t="shared" ca="1" si="76"/>
        <v>45280</v>
      </c>
      <c r="C2359" s="5">
        <v>73175</v>
      </c>
    </row>
    <row r="2360" spans="1:3" x14ac:dyDescent="0.2">
      <c r="A2360" t="s">
        <v>427</v>
      </c>
      <c r="B2360" s="4">
        <f t="shared" ca="1" si="76"/>
        <v>45280</v>
      </c>
      <c r="C2360" s="5">
        <v>55050</v>
      </c>
    </row>
    <row r="2361" spans="1:3" x14ac:dyDescent="0.2">
      <c r="A2361" t="s">
        <v>430</v>
      </c>
      <c r="B2361" s="4">
        <f t="shared" ca="1" si="76"/>
        <v>45280</v>
      </c>
      <c r="C2361" s="5">
        <v>18440</v>
      </c>
    </row>
    <row r="2362" spans="1:3" x14ac:dyDescent="0.2">
      <c r="A2362" t="s">
        <v>59</v>
      </c>
      <c r="B2362" s="4">
        <f t="shared" ref="B2362:B2385" ca="1" si="77">TODAY()-123</f>
        <v>45281</v>
      </c>
      <c r="C2362" s="5">
        <v>59955</v>
      </c>
    </row>
    <row r="2363" spans="1:3" x14ac:dyDescent="0.2">
      <c r="A2363" t="s">
        <v>93</v>
      </c>
      <c r="B2363" s="4">
        <f t="shared" ca="1" si="77"/>
        <v>45281</v>
      </c>
      <c r="C2363" s="5">
        <v>68360</v>
      </c>
    </row>
    <row r="2364" spans="1:3" x14ac:dyDescent="0.2">
      <c r="A2364" t="s">
        <v>96</v>
      </c>
      <c r="B2364" s="4">
        <f t="shared" ca="1" si="77"/>
        <v>45281</v>
      </c>
      <c r="C2364" s="5">
        <v>74350</v>
      </c>
    </row>
    <row r="2365" spans="1:3" x14ac:dyDescent="0.2">
      <c r="A2365" t="s">
        <v>103</v>
      </c>
      <c r="B2365" s="4">
        <f t="shared" ca="1" si="77"/>
        <v>45281</v>
      </c>
      <c r="C2365" s="5">
        <v>59165</v>
      </c>
    </row>
    <row r="2366" spans="1:3" x14ac:dyDescent="0.2">
      <c r="A2366" t="s">
        <v>110</v>
      </c>
      <c r="B2366" s="4">
        <f t="shared" ca="1" si="77"/>
        <v>45281</v>
      </c>
      <c r="C2366" s="5">
        <v>28330</v>
      </c>
    </row>
    <row r="2367" spans="1:3" x14ac:dyDescent="0.2">
      <c r="A2367" t="s">
        <v>133</v>
      </c>
      <c r="B2367" s="4">
        <f t="shared" ca="1" si="77"/>
        <v>45281</v>
      </c>
      <c r="C2367" s="5">
        <v>18090</v>
      </c>
    </row>
    <row r="2368" spans="1:3" x14ac:dyDescent="0.2">
      <c r="A2368" t="s">
        <v>155</v>
      </c>
      <c r="B2368" s="4">
        <f t="shared" ca="1" si="77"/>
        <v>45281</v>
      </c>
      <c r="C2368" s="5">
        <v>71040</v>
      </c>
    </row>
    <row r="2369" spans="1:3" x14ac:dyDescent="0.2">
      <c r="A2369" t="s">
        <v>162</v>
      </c>
      <c r="B2369" s="4">
        <f t="shared" ca="1" si="77"/>
        <v>45281</v>
      </c>
      <c r="C2369" s="5">
        <v>19460</v>
      </c>
    </row>
    <row r="2370" spans="1:3" x14ac:dyDescent="0.2">
      <c r="A2370" t="s">
        <v>183</v>
      </c>
      <c r="B2370" s="4">
        <f t="shared" ca="1" si="77"/>
        <v>45281</v>
      </c>
      <c r="C2370" s="5">
        <v>59730</v>
      </c>
    </row>
    <row r="2371" spans="1:3" x14ac:dyDescent="0.2">
      <c r="A2371" t="s">
        <v>271</v>
      </c>
      <c r="B2371" s="4">
        <f t="shared" ca="1" si="77"/>
        <v>45281</v>
      </c>
      <c r="C2371" s="5">
        <v>48150</v>
      </c>
    </row>
    <row r="2372" spans="1:3" x14ac:dyDescent="0.2">
      <c r="A2372" t="s">
        <v>302</v>
      </c>
      <c r="B2372" s="4">
        <f t="shared" ca="1" si="77"/>
        <v>45281</v>
      </c>
      <c r="C2372" s="5">
        <v>44040</v>
      </c>
    </row>
    <row r="2373" spans="1:3" x14ac:dyDescent="0.2">
      <c r="A2373" t="s">
        <v>333</v>
      </c>
      <c r="B2373" s="4">
        <f t="shared" ca="1" si="77"/>
        <v>45281</v>
      </c>
      <c r="C2373" s="5">
        <v>44515</v>
      </c>
    </row>
    <row r="2374" spans="1:3" x14ac:dyDescent="0.2">
      <c r="A2374" t="s">
        <v>347</v>
      </c>
      <c r="B2374" s="4">
        <f t="shared" ca="1" si="77"/>
        <v>45281</v>
      </c>
      <c r="C2374" s="5">
        <v>22510</v>
      </c>
    </row>
    <row r="2375" spans="1:3" x14ac:dyDescent="0.2">
      <c r="A2375" t="s">
        <v>352</v>
      </c>
      <c r="B2375" s="4">
        <f t="shared" ca="1" si="77"/>
        <v>45281</v>
      </c>
      <c r="C2375" s="5">
        <v>5690</v>
      </c>
    </row>
    <row r="2376" spans="1:3" x14ac:dyDescent="0.2">
      <c r="A2376" t="s">
        <v>375</v>
      </c>
      <c r="B2376" s="4">
        <f t="shared" ca="1" si="77"/>
        <v>45281</v>
      </c>
      <c r="C2376" s="5">
        <v>33085</v>
      </c>
    </row>
    <row r="2377" spans="1:3" x14ac:dyDescent="0.2">
      <c r="A2377" t="s">
        <v>388</v>
      </c>
      <c r="B2377" s="4">
        <f t="shared" ca="1" si="77"/>
        <v>45281</v>
      </c>
      <c r="C2377" s="5">
        <v>11285</v>
      </c>
    </row>
    <row r="2378" spans="1:3" x14ac:dyDescent="0.2">
      <c r="A2378" t="s">
        <v>400</v>
      </c>
      <c r="B2378" s="4">
        <f t="shared" ca="1" si="77"/>
        <v>45281</v>
      </c>
      <c r="C2378" s="5">
        <v>7535</v>
      </c>
    </row>
    <row r="2379" spans="1:3" x14ac:dyDescent="0.2">
      <c r="A2379" t="s">
        <v>410</v>
      </c>
      <c r="B2379" s="4">
        <f t="shared" ca="1" si="77"/>
        <v>45281</v>
      </c>
      <c r="C2379" s="5">
        <v>36075</v>
      </c>
    </row>
    <row r="2380" spans="1:3" x14ac:dyDescent="0.2">
      <c r="A2380" t="s">
        <v>416</v>
      </c>
      <c r="B2380" s="4">
        <f t="shared" ca="1" si="77"/>
        <v>45281</v>
      </c>
      <c r="C2380" s="5">
        <v>76200</v>
      </c>
    </row>
    <row r="2381" spans="1:3" x14ac:dyDescent="0.2">
      <c r="A2381" t="s">
        <v>418</v>
      </c>
      <c r="B2381" s="4">
        <f t="shared" ca="1" si="77"/>
        <v>45281</v>
      </c>
      <c r="C2381" s="5">
        <v>68005</v>
      </c>
    </row>
    <row r="2382" spans="1:3" x14ac:dyDescent="0.2">
      <c r="A2382" t="s">
        <v>427</v>
      </c>
      <c r="B2382" s="4">
        <f t="shared" ca="1" si="77"/>
        <v>45281</v>
      </c>
      <c r="C2382" s="5">
        <v>30305</v>
      </c>
    </row>
    <row r="2383" spans="1:3" x14ac:dyDescent="0.2">
      <c r="A2383" t="s">
        <v>428</v>
      </c>
      <c r="B2383" s="4">
        <f t="shared" ca="1" si="77"/>
        <v>45281</v>
      </c>
      <c r="C2383" s="5">
        <v>44115</v>
      </c>
    </row>
    <row r="2384" spans="1:3" x14ac:dyDescent="0.2">
      <c r="A2384" t="s">
        <v>430</v>
      </c>
      <c r="B2384" s="4">
        <f t="shared" ca="1" si="77"/>
        <v>45281</v>
      </c>
      <c r="C2384" s="5">
        <v>54710</v>
      </c>
    </row>
    <row r="2385" spans="1:3" x14ac:dyDescent="0.2">
      <c r="A2385" t="s">
        <v>445</v>
      </c>
      <c r="B2385" s="4">
        <f t="shared" ca="1" si="77"/>
        <v>45281</v>
      </c>
      <c r="C2385" s="5">
        <v>25925</v>
      </c>
    </row>
    <row r="2386" spans="1:3" x14ac:dyDescent="0.2">
      <c r="A2386" t="s">
        <v>64</v>
      </c>
      <c r="B2386" s="4">
        <f t="shared" ref="B2386:B2412" ca="1" si="78">TODAY()-122</f>
        <v>45282</v>
      </c>
      <c r="C2386" s="5">
        <v>54510</v>
      </c>
    </row>
    <row r="2387" spans="1:3" x14ac:dyDescent="0.2">
      <c r="A2387" t="s">
        <v>66</v>
      </c>
      <c r="B2387" s="4">
        <f t="shared" ca="1" si="78"/>
        <v>45282</v>
      </c>
      <c r="C2387" s="5">
        <v>7590</v>
      </c>
    </row>
    <row r="2388" spans="1:3" x14ac:dyDescent="0.2">
      <c r="A2388" t="s">
        <v>80</v>
      </c>
      <c r="B2388" s="4">
        <f t="shared" ca="1" si="78"/>
        <v>45282</v>
      </c>
      <c r="C2388" s="5">
        <v>22590</v>
      </c>
    </row>
    <row r="2389" spans="1:3" x14ac:dyDescent="0.2">
      <c r="A2389" t="s">
        <v>93</v>
      </c>
      <c r="B2389" s="4">
        <f t="shared" ca="1" si="78"/>
        <v>45282</v>
      </c>
      <c r="C2389" s="5">
        <v>66685</v>
      </c>
    </row>
    <row r="2390" spans="1:3" x14ac:dyDescent="0.2">
      <c r="A2390" t="s">
        <v>96</v>
      </c>
      <c r="B2390" s="4">
        <f t="shared" ca="1" si="78"/>
        <v>45282</v>
      </c>
      <c r="C2390" s="5">
        <v>62875</v>
      </c>
    </row>
    <row r="2391" spans="1:3" x14ac:dyDescent="0.2">
      <c r="A2391" t="s">
        <v>103</v>
      </c>
      <c r="B2391" s="4">
        <f t="shared" ca="1" si="78"/>
        <v>45282</v>
      </c>
      <c r="C2391" s="5">
        <v>37210</v>
      </c>
    </row>
    <row r="2392" spans="1:3" x14ac:dyDescent="0.2">
      <c r="A2392" t="s">
        <v>118</v>
      </c>
      <c r="B2392" s="4">
        <f t="shared" ca="1" si="78"/>
        <v>45282</v>
      </c>
      <c r="C2392" s="5">
        <v>25300</v>
      </c>
    </row>
    <row r="2393" spans="1:3" x14ac:dyDescent="0.2">
      <c r="A2393" t="s">
        <v>130</v>
      </c>
      <c r="B2393" s="4">
        <f t="shared" ca="1" si="78"/>
        <v>45282</v>
      </c>
      <c r="C2393" s="5">
        <v>69195</v>
      </c>
    </row>
    <row r="2394" spans="1:3" x14ac:dyDescent="0.2">
      <c r="A2394" t="s">
        <v>152</v>
      </c>
      <c r="B2394" s="4">
        <f t="shared" ca="1" si="78"/>
        <v>45282</v>
      </c>
      <c r="C2394" s="5">
        <v>58190</v>
      </c>
    </row>
    <row r="2395" spans="1:3" x14ac:dyDescent="0.2">
      <c r="A2395" t="s">
        <v>155</v>
      </c>
      <c r="B2395" s="4">
        <f t="shared" ca="1" si="78"/>
        <v>45282</v>
      </c>
      <c r="C2395" s="5">
        <v>34140</v>
      </c>
    </row>
    <row r="2396" spans="1:3" x14ac:dyDescent="0.2">
      <c r="A2396" t="s">
        <v>157</v>
      </c>
      <c r="B2396" s="4">
        <f t="shared" ca="1" si="78"/>
        <v>45282</v>
      </c>
      <c r="C2396" s="5">
        <v>67535</v>
      </c>
    </row>
    <row r="2397" spans="1:3" x14ac:dyDescent="0.2">
      <c r="A2397" t="s">
        <v>163</v>
      </c>
      <c r="B2397" s="4">
        <f t="shared" ca="1" si="78"/>
        <v>45282</v>
      </c>
      <c r="C2397" s="5">
        <v>37430</v>
      </c>
    </row>
    <row r="2398" spans="1:3" x14ac:dyDescent="0.2">
      <c r="A2398" t="s">
        <v>172</v>
      </c>
      <c r="B2398" s="4">
        <f t="shared" ca="1" si="78"/>
        <v>45282</v>
      </c>
      <c r="C2398" s="5">
        <v>54545</v>
      </c>
    </row>
    <row r="2399" spans="1:3" x14ac:dyDescent="0.2">
      <c r="A2399" t="s">
        <v>204</v>
      </c>
      <c r="B2399" s="4">
        <f t="shared" ca="1" si="78"/>
        <v>45282</v>
      </c>
      <c r="C2399" s="5">
        <v>19405</v>
      </c>
    </row>
    <row r="2400" spans="1:3" x14ac:dyDescent="0.2">
      <c r="A2400" t="s">
        <v>208</v>
      </c>
      <c r="B2400" s="4">
        <f t="shared" ca="1" si="78"/>
        <v>45282</v>
      </c>
      <c r="C2400" s="5">
        <v>41585</v>
      </c>
    </row>
    <row r="2401" spans="1:3" x14ac:dyDescent="0.2">
      <c r="A2401" t="s">
        <v>242</v>
      </c>
      <c r="B2401" s="4">
        <f t="shared" ca="1" si="78"/>
        <v>45282</v>
      </c>
      <c r="C2401" s="5">
        <v>77275</v>
      </c>
    </row>
    <row r="2402" spans="1:3" x14ac:dyDescent="0.2">
      <c r="A2402" t="s">
        <v>245</v>
      </c>
      <c r="B2402" s="4">
        <f t="shared" ca="1" si="78"/>
        <v>45282</v>
      </c>
      <c r="C2402" s="5">
        <v>28855</v>
      </c>
    </row>
    <row r="2403" spans="1:3" x14ac:dyDescent="0.2">
      <c r="A2403" t="s">
        <v>271</v>
      </c>
      <c r="B2403" s="4">
        <f t="shared" ca="1" si="78"/>
        <v>45282</v>
      </c>
      <c r="C2403" s="5">
        <v>7305</v>
      </c>
    </row>
    <row r="2404" spans="1:3" x14ac:dyDescent="0.2">
      <c r="A2404" t="s">
        <v>300</v>
      </c>
      <c r="B2404" s="4">
        <f t="shared" ca="1" si="78"/>
        <v>45282</v>
      </c>
      <c r="C2404" s="5">
        <v>32950</v>
      </c>
    </row>
    <row r="2405" spans="1:3" x14ac:dyDescent="0.2">
      <c r="A2405" t="s">
        <v>302</v>
      </c>
      <c r="B2405" s="4">
        <f t="shared" ca="1" si="78"/>
        <v>45282</v>
      </c>
      <c r="C2405" s="5">
        <v>62270</v>
      </c>
    </row>
    <row r="2406" spans="1:3" x14ac:dyDescent="0.2">
      <c r="A2406" t="s">
        <v>306</v>
      </c>
      <c r="B2406" s="4">
        <f t="shared" ca="1" si="78"/>
        <v>45282</v>
      </c>
      <c r="C2406" s="5">
        <v>15660</v>
      </c>
    </row>
    <row r="2407" spans="1:3" x14ac:dyDescent="0.2">
      <c r="A2407" t="s">
        <v>313</v>
      </c>
      <c r="B2407" s="4">
        <f t="shared" ca="1" si="78"/>
        <v>45282</v>
      </c>
      <c r="C2407" s="5">
        <v>16100</v>
      </c>
    </row>
    <row r="2408" spans="1:3" x14ac:dyDescent="0.2">
      <c r="A2408" t="s">
        <v>360</v>
      </c>
      <c r="B2408" s="4">
        <f t="shared" ca="1" si="78"/>
        <v>45282</v>
      </c>
      <c r="C2408" s="5">
        <v>32935</v>
      </c>
    </row>
    <row r="2409" spans="1:3" x14ac:dyDescent="0.2">
      <c r="A2409" t="s">
        <v>363</v>
      </c>
      <c r="B2409" s="4">
        <f t="shared" ca="1" si="78"/>
        <v>45282</v>
      </c>
      <c r="C2409" s="5">
        <v>31680</v>
      </c>
    </row>
    <row r="2410" spans="1:3" x14ac:dyDescent="0.2">
      <c r="A2410" t="s">
        <v>372</v>
      </c>
      <c r="B2410" s="4">
        <f t="shared" ca="1" si="78"/>
        <v>45282</v>
      </c>
      <c r="C2410" s="5">
        <v>8705</v>
      </c>
    </row>
    <row r="2411" spans="1:3" x14ac:dyDescent="0.2">
      <c r="A2411" t="s">
        <v>375</v>
      </c>
      <c r="B2411" s="4">
        <f t="shared" ca="1" si="78"/>
        <v>45282</v>
      </c>
      <c r="C2411" s="5">
        <v>35920</v>
      </c>
    </row>
    <row r="2412" spans="1:3" x14ac:dyDescent="0.2">
      <c r="A2412" t="s">
        <v>381</v>
      </c>
      <c r="B2412" s="4">
        <f t="shared" ca="1" si="78"/>
        <v>45282</v>
      </c>
      <c r="C2412" s="5">
        <v>34270</v>
      </c>
    </row>
    <row r="2413" spans="1:3" x14ac:dyDescent="0.2">
      <c r="A2413" t="s">
        <v>70</v>
      </c>
      <c r="B2413" s="4">
        <f t="shared" ref="B2413:B2441" ca="1" si="79">TODAY()-121</f>
        <v>45283</v>
      </c>
      <c r="C2413" s="5">
        <v>5710</v>
      </c>
    </row>
    <row r="2414" spans="1:3" x14ac:dyDescent="0.2">
      <c r="A2414" t="s">
        <v>72</v>
      </c>
      <c r="B2414" s="4">
        <f t="shared" ca="1" si="79"/>
        <v>45283</v>
      </c>
      <c r="C2414" s="5">
        <v>48695</v>
      </c>
    </row>
    <row r="2415" spans="1:3" x14ac:dyDescent="0.2">
      <c r="A2415" t="s">
        <v>80</v>
      </c>
      <c r="B2415" s="4">
        <f t="shared" ca="1" si="79"/>
        <v>45283</v>
      </c>
      <c r="C2415" s="5">
        <v>22365</v>
      </c>
    </row>
    <row r="2416" spans="1:3" x14ac:dyDescent="0.2">
      <c r="A2416" t="s">
        <v>118</v>
      </c>
      <c r="B2416" s="4">
        <f t="shared" ca="1" si="79"/>
        <v>45283</v>
      </c>
      <c r="C2416" s="5">
        <v>20365</v>
      </c>
    </row>
    <row r="2417" spans="1:3" x14ac:dyDescent="0.2">
      <c r="A2417" t="s">
        <v>125</v>
      </c>
      <c r="B2417" s="4">
        <f t="shared" ca="1" si="79"/>
        <v>45283</v>
      </c>
      <c r="C2417" s="5">
        <v>9605</v>
      </c>
    </row>
    <row r="2418" spans="1:3" x14ac:dyDescent="0.2">
      <c r="A2418" t="s">
        <v>130</v>
      </c>
      <c r="B2418" s="4">
        <f t="shared" ca="1" si="79"/>
        <v>45283</v>
      </c>
      <c r="C2418" s="5">
        <v>69940</v>
      </c>
    </row>
    <row r="2419" spans="1:3" x14ac:dyDescent="0.2">
      <c r="A2419" t="s">
        <v>152</v>
      </c>
      <c r="B2419" s="4">
        <f t="shared" ca="1" si="79"/>
        <v>45283</v>
      </c>
      <c r="C2419" s="5">
        <v>9370</v>
      </c>
    </row>
    <row r="2420" spans="1:3" x14ac:dyDescent="0.2">
      <c r="A2420" t="s">
        <v>158</v>
      </c>
      <c r="B2420" s="4">
        <f t="shared" ca="1" si="79"/>
        <v>45283</v>
      </c>
      <c r="C2420" s="5">
        <v>32155</v>
      </c>
    </row>
    <row r="2421" spans="1:3" x14ac:dyDescent="0.2">
      <c r="A2421" t="s">
        <v>161</v>
      </c>
      <c r="B2421" s="4">
        <f t="shared" ca="1" si="79"/>
        <v>45283</v>
      </c>
      <c r="C2421" s="5">
        <v>38360</v>
      </c>
    </row>
    <row r="2422" spans="1:3" x14ac:dyDescent="0.2">
      <c r="A2422" t="s">
        <v>172</v>
      </c>
      <c r="B2422" s="4">
        <f t="shared" ca="1" si="79"/>
        <v>45283</v>
      </c>
      <c r="C2422" s="5">
        <v>65905</v>
      </c>
    </row>
    <row r="2423" spans="1:3" x14ac:dyDescent="0.2">
      <c r="A2423" t="s">
        <v>187</v>
      </c>
      <c r="B2423" s="4">
        <f t="shared" ca="1" si="79"/>
        <v>45283</v>
      </c>
      <c r="C2423" s="5">
        <v>17495</v>
      </c>
    </row>
    <row r="2424" spans="1:3" x14ac:dyDescent="0.2">
      <c r="A2424" t="s">
        <v>204</v>
      </c>
      <c r="B2424" s="4">
        <f t="shared" ca="1" si="79"/>
        <v>45283</v>
      </c>
      <c r="C2424" s="5">
        <v>79795</v>
      </c>
    </row>
    <row r="2425" spans="1:3" x14ac:dyDescent="0.2">
      <c r="A2425" t="s">
        <v>208</v>
      </c>
      <c r="B2425" s="4">
        <f t="shared" ca="1" si="79"/>
        <v>45283</v>
      </c>
      <c r="C2425" s="5">
        <v>44525</v>
      </c>
    </row>
    <row r="2426" spans="1:3" x14ac:dyDescent="0.2">
      <c r="A2426" t="s">
        <v>244</v>
      </c>
      <c r="B2426" s="4">
        <f t="shared" ca="1" si="79"/>
        <v>45283</v>
      </c>
      <c r="C2426" s="5">
        <v>73595</v>
      </c>
    </row>
    <row r="2427" spans="1:3" x14ac:dyDescent="0.2">
      <c r="A2427" t="s">
        <v>261</v>
      </c>
      <c r="B2427" s="4">
        <f t="shared" ca="1" si="79"/>
        <v>45283</v>
      </c>
      <c r="C2427" s="5">
        <v>40225</v>
      </c>
    </row>
    <row r="2428" spans="1:3" x14ac:dyDescent="0.2">
      <c r="A2428" t="s">
        <v>288</v>
      </c>
      <c r="B2428" s="4">
        <f t="shared" ca="1" si="79"/>
        <v>45283</v>
      </c>
      <c r="C2428" s="5">
        <v>44610</v>
      </c>
    </row>
    <row r="2429" spans="1:3" x14ac:dyDescent="0.2">
      <c r="A2429" t="s">
        <v>302</v>
      </c>
      <c r="B2429" s="4">
        <f t="shared" ca="1" si="79"/>
        <v>45283</v>
      </c>
      <c r="C2429" s="5">
        <v>75335</v>
      </c>
    </row>
    <row r="2430" spans="1:3" x14ac:dyDescent="0.2">
      <c r="A2430" t="s">
        <v>328</v>
      </c>
      <c r="B2430" s="4">
        <f t="shared" ca="1" si="79"/>
        <v>45283</v>
      </c>
      <c r="C2430" s="5">
        <v>34560</v>
      </c>
    </row>
    <row r="2431" spans="1:3" x14ac:dyDescent="0.2">
      <c r="A2431" t="s">
        <v>340</v>
      </c>
      <c r="B2431" s="4">
        <f t="shared" ca="1" si="79"/>
        <v>45283</v>
      </c>
      <c r="C2431" s="5">
        <v>83130</v>
      </c>
    </row>
    <row r="2432" spans="1:3" x14ac:dyDescent="0.2">
      <c r="A2432" t="s">
        <v>356</v>
      </c>
      <c r="B2432" s="4">
        <f t="shared" ca="1" si="79"/>
        <v>45283</v>
      </c>
      <c r="C2432" s="5">
        <v>79760</v>
      </c>
    </row>
    <row r="2433" spans="1:3" x14ac:dyDescent="0.2">
      <c r="A2433" t="s">
        <v>375</v>
      </c>
      <c r="B2433" s="4">
        <f t="shared" ca="1" si="79"/>
        <v>45283</v>
      </c>
      <c r="C2433" s="5">
        <v>29470</v>
      </c>
    </row>
    <row r="2434" spans="1:3" x14ac:dyDescent="0.2">
      <c r="A2434" t="s">
        <v>389</v>
      </c>
      <c r="B2434" s="4">
        <f t="shared" ca="1" si="79"/>
        <v>45283</v>
      </c>
      <c r="C2434" s="5">
        <v>65895</v>
      </c>
    </row>
    <row r="2435" spans="1:3" x14ac:dyDescent="0.2">
      <c r="A2435" t="s">
        <v>405</v>
      </c>
      <c r="B2435" s="4">
        <f t="shared" ca="1" si="79"/>
        <v>45283</v>
      </c>
      <c r="C2435" s="5">
        <v>28190</v>
      </c>
    </row>
    <row r="2436" spans="1:3" x14ac:dyDescent="0.2">
      <c r="A2436" t="s">
        <v>407</v>
      </c>
      <c r="B2436" s="4">
        <f t="shared" ca="1" si="79"/>
        <v>45283</v>
      </c>
      <c r="C2436" s="5">
        <v>72080</v>
      </c>
    </row>
    <row r="2437" spans="1:3" x14ac:dyDescent="0.2">
      <c r="A2437" t="s">
        <v>410</v>
      </c>
      <c r="B2437" s="4">
        <f t="shared" ca="1" si="79"/>
        <v>45283</v>
      </c>
      <c r="C2437" s="5">
        <v>83340</v>
      </c>
    </row>
    <row r="2438" spans="1:3" x14ac:dyDescent="0.2">
      <c r="A2438" t="s">
        <v>415</v>
      </c>
      <c r="B2438" s="4">
        <f t="shared" ca="1" si="79"/>
        <v>45283</v>
      </c>
      <c r="C2438" s="5">
        <v>66805</v>
      </c>
    </row>
    <row r="2439" spans="1:3" x14ac:dyDescent="0.2">
      <c r="A2439" t="s">
        <v>416</v>
      </c>
      <c r="B2439" s="4">
        <f t="shared" ca="1" si="79"/>
        <v>45283</v>
      </c>
      <c r="C2439" s="5">
        <v>31825</v>
      </c>
    </row>
    <row r="2440" spans="1:3" x14ac:dyDescent="0.2">
      <c r="A2440" t="s">
        <v>420</v>
      </c>
      <c r="B2440" s="4">
        <f t="shared" ca="1" si="79"/>
        <v>45283</v>
      </c>
      <c r="C2440" s="5">
        <v>68465</v>
      </c>
    </row>
    <row r="2441" spans="1:3" x14ac:dyDescent="0.2">
      <c r="A2441" t="s">
        <v>428</v>
      </c>
      <c r="B2441" s="4">
        <f t="shared" ca="1" si="79"/>
        <v>45283</v>
      </c>
      <c r="C2441" s="5">
        <v>75810</v>
      </c>
    </row>
    <row r="2442" spans="1:3" x14ac:dyDescent="0.2">
      <c r="A2442" t="s">
        <v>49</v>
      </c>
      <c r="B2442" s="4">
        <f t="shared" ref="B2442:B2474" ca="1" si="80">TODAY()-120</f>
        <v>45284</v>
      </c>
      <c r="C2442" s="5">
        <v>5770</v>
      </c>
    </row>
    <row r="2443" spans="1:3" x14ac:dyDescent="0.2">
      <c r="A2443" t="s">
        <v>66</v>
      </c>
      <c r="B2443" s="4">
        <f t="shared" ca="1" si="80"/>
        <v>45284</v>
      </c>
      <c r="C2443" s="5">
        <v>17205</v>
      </c>
    </row>
    <row r="2444" spans="1:3" x14ac:dyDescent="0.2">
      <c r="A2444" t="s">
        <v>70</v>
      </c>
      <c r="B2444" s="4">
        <f t="shared" ca="1" si="80"/>
        <v>45284</v>
      </c>
      <c r="C2444" s="5">
        <v>43610</v>
      </c>
    </row>
    <row r="2445" spans="1:3" x14ac:dyDescent="0.2">
      <c r="A2445" t="s">
        <v>72</v>
      </c>
      <c r="B2445" s="4">
        <f t="shared" ca="1" si="80"/>
        <v>45284</v>
      </c>
      <c r="C2445" s="5">
        <v>42795</v>
      </c>
    </row>
    <row r="2446" spans="1:3" x14ac:dyDescent="0.2">
      <c r="A2446" t="s">
        <v>78</v>
      </c>
      <c r="B2446" s="4">
        <f t="shared" ca="1" si="80"/>
        <v>45284</v>
      </c>
      <c r="C2446" s="5">
        <v>11745</v>
      </c>
    </row>
    <row r="2447" spans="1:3" x14ac:dyDescent="0.2">
      <c r="A2447" t="s">
        <v>103</v>
      </c>
      <c r="B2447" s="4">
        <f t="shared" ca="1" si="80"/>
        <v>45284</v>
      </c>
      <c r="C2447" s="5">
        <v>45535</v>
      </c>
    </row>
    <row r="2448" spans="1:3" x14ac:dyDescent="0.2">
      <c r="A2448" t="s">
        <v>113</v>
      </c>
      <c r="B2448" s="4">
        <f t="shared" ca="1" si="80"/>
        <v>45284</v>
      </c>
      <c r="C2448" s="5">
        <v>48885</v>
      </c>
    </row>
    <row r="2449" spans="1:3" x14ac:dyDescent="0.2">
      <c r="A2449" t="s">
        <v>130</v>
      </c>
      <c r="B2449" s="4">
        <f t="shared" ca="1" si="80"/>
        <v>45284</v>
      </c>
      <c r="C2449" s="5">
        <v>25425</v>
      </c>
    </row>
    <row r="2450" spans="1:3" x14ac:dyDescent="0.2">
      <c r="A2450" t="s">
        <v>143</v>
      </c>
      <c r="B2450" s="4">
        <f t="shared" ca="1" si="80"/>
        <v>45284</v>
      </c>
      <c r="C2450" s="5">
        <v>31300</v>
      </c>
    </row>
    <row r="2451" spans="1:3" x14ac:dyDescent="0.2">
      <c r="A2451" t="s">
        <v>152</v>
      </c>
      <c r="B2451" s="4">
        <f t="shared" ca="1" si="80"/>
        <v>45284</v>
      </c>
      <c r="C2451" s="5">
        <v>69725</v>
      </c>
    </row>
    <row r="2452" spans="1:3" x14ac:dyDescent="0.2">
      <c r="A2452" t="s">
        <v>157</v>
      </c>
      <c r="B2452" s="4">
        <f t="shared" ca="1" si="80"/>
        <v>45284</v>
      </c>
      <c r="C2452" s="5">
        <v>25705</v>
      </c>
    </row>
    <row r="2453" spans="1:3" x14ac:dyDescent="0.2">
      <c r="A2453" t="s">
        <v>165</v>
      </c>
      <c r="B2453" s="4">
        <f t="shared" ca="1" si="80"/>
        <v>45284</v>
      </c>
      <c r="C2453" s="5">
        <v>9925</v>
      </c>
    </row>
    <row r="2454" spans="1:3" x14ac:dyDescent="0.2">
      <c r="A2454" t="s">
        <v>172</v>
      </c>
      <c r="B2454" s="4">
        <f t="shared" ca="1" si="80"/>
        <v>45284</v>
      </c>
      <c r="C2454" s="5">
        <v>66940</v>
      </c>
    </row>
    <row r="2455" spans="1:3" x14ac:dyDescent="0.2">
      <c r="A2455" t="s">
        <v>205</v>
      </c>
      <c r="B2455" s="4">
        <f t="shared" ca="1" si="80"/>
        <v>45284</v>
      </c>
      <c r="C2455" s="5">
        <v>39145</v>
      </c>
    </row>
    <row r="2456" spans="1:3" x14ac:dyDescent="0.2">
      <c r="A2456" t="s">
        <v>244</v>
      </c>
      <c r="B2456" s="4">
        <f t="shared" ca="1" si="80"/>
        <v>45284</v>
      </c>
      <c r="C2456" s="5">
        <v>73640</v>
      </c>
    </row>
    <row r="2457" spans="1:3" x14ac:dyDescent="0.2">
      <c r="A2457" t="s">
        <v>271</v>
      </c>
      <c r="B2457" s="4">
        <f t="shared" ca="1" si="80"/>
        <v>45284</v>
      </c>
      <c r="C2457" s="5">
        <v>17405</v>
      </c>
    </row>
    <row r="2458" spans="1:3" x14ac:dyDescent="0.2">
      <c r="A2458" t="s">
        <v>306</v>
      </c>
      <c r="B2458" s="4">
        <f t="shared" ca="1" si="80"/>
        <v>45284</v>
      </c>
      <c r="C2458" s="5">
        <v>76030</v>
      </c>
    </row>
    <row r="2459" spans="1:3" x14ac:dyDescent="0.2">
      <c r="A2459" t="s">
        <v>320</v>
      </c>
      <c r="B2459" s="4">
        <f t="shared" ca="1" si="80"/>
        <v>45284</v>
      </c>
      <c r="C2459" s="5">
        <v>55750</v>
      </c>
    </row>
    <row r="2460" spans="1:3" x14ac:dyDescent="0.2">
      <c r="A2460" t="s">
        <v>328</v>
      </c>
      <c r="B2460" s="4">
        <f t="shared" ca="1" si="80"/>
        <v>45284</v>
      </c>
      <c r="C2460" s="5">
        <v>14455</v>
      </c>
    </row>
    <row r="2461" spans="1:3" x14ac:dyDescent="0.2">
      <c r="A2461" t="s">
        <v>340</v>
      </c>
      <c r="B2461" s="4">
        <f t="shared" ca="1" si="80"/>
        <v>45284</v>
      </c>
      <c r="C2461" s="5">
        <v>22415</v>
      </c>
    </row>
    <row r="2462" spans="1:3" x14ac:dyDescent="0.2">
      <c r="A2462" t="s">
        <v>347</v>
      </c>
      <c r="B2462" s="4">
        <f t="shared" ca="1" si="80"/>
        <v>45284</v>
      </c>
      <c r="C2462" s="5">
        <v>63485</v>
      </c>
    </row>
    <row r="2463" spans="1:3" x14ac:dyDescent="0.2">
      <c r="A2463" t="s">
        <v>356</v>
      </c>
      <c r="B2463" s="4">
        <f t="shared" ca="1" si="80"/>
        <v>45284</v>
      </c>
      <c r="C2463" s="5">
        <v>32995</v>
      </c>
    </row>
    <row r="2464" spans="1:3" x14ac:dyDescent="0.2">
      <c r="A2464" t="s">
        <v>357</v>
      </c>
      <c r="B2464" s="4">
        <f t="shared" ca="1" si="80"/>
        <v>45284</v>
      </c>
      <c r="C2464" s="5">
        <v>46100</v>
      </c>
    </row>
    <row r="2465" spans="1:3" x14ac:dyDescent="0.2">
      <c r="A2465" t="s">
        <v>360</v>
      </c>
      <c r="B2465" s="4">
        <f t="shared" ca="1" si="80"/>
        <v>45284</v>
      </c>
      <c r="C2465" s="5">
        <v>36480</v>
      </c>
    </row>
    <row r="2466" spans="1:3" x14ac:dyDescent="0.2">
      <c r="A2466" t="s">
        <v>368</v>
      </c>
      <c r="B2466" s="4">
        <f t="shared" ca="1" si="80"/>
        <v>45284</v>
      </c>
      <c r="C2466" s="5">
        <v>7595</v>
      </c>
    </row>
    <row r="2467" spans="1:3" x14ac:dyDescent="0.2">
      <c r="A2467" t="s">
        <v>375</v>
      </c>
      <c r="B2467" s="4">
        <f t="shared" ca="1" si="80"/>
        <v>45284</v>
      </c>
      <c r="C2467" s="5">
        <v>27360</v>
      </c>
    </row>
    <row r="2468" spans="1:3" x14ac:dyDescent="0.2">
      <c r="A2468" t="s">
        <v>405</v>
      </c>
      <c r="B2468" s="4">
        <f t="shared" ca="1" si="80"/>
        <v>45284</v>
      </c>
      <c r="C2468" s="5">
        <v>19630</v>
      </c>
    </row>
    <row r="2469" spans="1:3" x14ac:dyDescent="0.2">
      <c r="A2469" t="s">
        <v>416</v>
      </c>
      <c r="B2469" s="4">
        <f t="shared" ca="1" si="80"/>
        <v>45284</v>
      </c>
      <c r="C2469" s="5">
        <v>74490</v>
      </c>
    </row>
    <row r="2470" spans="1:3" x14ac:dyDescent="0.2">
      <c r="A2470" t="s">
        <v>428</v>
      </c>
      <c r="B2470" s="4">
        <f t="shared" ca="1" si="80"/>
        <v>45284</v>
      </c>
      <c r="C2470" s="5">
        <v>78995</v>
      </c>
    </row>
    <row r="2471" spans="1:3" x14ac:dyDescent="0.2">
      <c r="A2471" t="s">
        <v>430</v>
      </c>
      <c r="B2471" s="4">
        <f t="shared" ca="1" si="80"/>
        <v>45284</v>
      </c>
      <c r="C2471" s="5">
        <v>66830</v>
      </c>
    </row>
    <row r="2472" spans="1:3" x14ac:dyDescent="0.2">
      <c r="A2472" t="s">
        <v>437</v>
      </c>
      <c r="B2472" s="4">
        <f t="shared" ca="1" si="80"/>
        <v>45284</v>
      </c>
      <c r="C2472" s="5">
        <v>76815</v>
      </c>
    </row>
    <row r="2473" spans="1:3" x14ac:dyDescent="0.2">
      <c r="A2473" t="s">
        <v>441</v>
      </c>
      <c r="B2473" s="4">
        <f t="shared" ca="1" si="80"/>
        <v>45284</v>
      </c>
      <c r="C2473" s="5">
        <v>83595</v>
      </c>
    </row>
    <row r="2474" spans="1:3" x14ac:dyDescent="0.2">
      <c r="A2474" t="s">
        <v>445</v>
      </c>
      <c r="B2474" s="4">
        <f t="shared" ca="1" si="80"/>
        <v>45284</v>
      </c>
      <c r="C2474" s="5">
        <v>77750</v>
      </c>
    </row>
    <row r="2475" spans="1:3" x14ac:dyDescent="0.2">
      <c r="A2475" t="s">
        <v>49</v>
      </c>
      <c r="B2475" s="4">
        <f t="shared" ref="B2475:B2497" ca="1" si="81">TODAY()-119</f>
        <v>45285</v>
      </c>
      <c r="C2475" s="5">
        <v>16070</v>
      </c>
    </row>
    <row r="2476" spans="1:3" x14ac:dyDescent="0.2">
      <c r="A2476" t="s">
        <v>51</v>
      </c>
      <c r="B2476" s="4">
        <f t="shared" ca="1" si="81"/>
        <v>45285</v>
      </c>
      <c r="C2476" s="5">
        <v>15545</v>
      </c>
    </row>
    <row r="2477" spans="1:3" x14ac:dyDescent="0.2">
      <c r="A2477" t="s">
        <v>59</v>
      </c>
      <c r="B2477" s="4">
        <f t="shared" ca="1" si="81"/>
        <v>45285</v>
      </c>
      <c r="C2477" s="5">
        <v>27880</v>
      </c>
    </row>
    <row r="2478" spans="1:3" x14ac:dyDescent="0.2">
      <c r="A2478" t="s">
        <v>66</v>
      </c>
      <c r="B2478" s="4">
        <f t="shared" ca="1" si="81"/>
        <v>45285</v>
      </c>
      <c r="C2478" s="5">
        <v>76390</v>
      </c>
    </row>
    <row r="2479" spans="1:3" x14ac:dyDescent="0.2">
      <c r="A2479" t="s">
        <v>78</v>
      </c>
      <c r="B2479" s="4">
        <f t="shared" ca="1" si="81"/>
        <v>45285</v>
      </c>
      <c r="C2479" s="5">
        <v>11115</v>
      </c>
    </row>
    <row r="2480" spans="1:3" x14ac:dyDescent="0.2">
      <c r="A2480" t="s">
        <v>80</v>
      </c>
      <c r="B2480" s="4">
        <f t="shared" ca="1" si="81"/>
        <v>45285</v>
      </c>
      <c r="C2480" s="5">
        <v>61310</v>
      </c>
    </row>
    <row r="2481" spans="1:3" x14ac:dyDescent="0.2">
      <c r="A2481" t="s">
        <v>132</v>
      </c>
      <c r="B2481" s="4">
        <f t="shared" ca="1" si="81"/>
        <v>45285</v>
      </c>
      <c r="C2481" s="5">
        <v>65955</v>
      </c>
    </row>
    <row r="2482" spans="1:3" x14ac:dyDescent="0.2">
      <c r="A2482" t="s">
        <v>141</v>
      </c>
      <c r="B2482" s="4">
        <f t="shared" ca="1" si="81"/>
        <v>45285</v>
      </c>
      <c r="C2482" s="5">
        <v>78620</v>
      </c>
    </row>
    <row r="2483" spans="1:3" x14ac:dyDescent="0.2">
      <c r="A2483" t="s">
        <v>152</v>
      </c>
      <c r="B2483" s="4">
        <f t="shared" ca="1" si="81"/>
        <v>45285</v>
      </c>
      <c r="C2483" s="5">
        <v>22430</v>
      </c>
    </row>
    <row r="2484" spans="1:3" x14ac:dyDescent="0.2">
      <c r="A2484" t="s">
        <v>208</v>
      </c>
      <c r="B2484" s="4">
        <f t="shared" ca="1" si="81"/>
        <v>45285</v>
      </c>
      <c r="C2484" s="5">
        <v>23810</v>
      </c>
    </row>
    <row r="2485" spans="1:3" x14ac:dyDescent="0.2">
      <c r="A2485" t="s">
        <v>243</v>
      </c>
      <c r="B2485" s="4">
        <f t="shared" ca="1" si="81"/>
        <v>45285</v>
      </c>
      <c r="C2485" s="5">
        <v>22525</v>
      </c>
    </row>
    <row r="2486" spans="1:3" x14ac:dyDescent="0.2">
      <c r="A2486" t="s">
        <v>245</v>
      </c>
      <c r="B2486" s="4">
        <f t="shared" ca="1" si="81"/>
        <v>45285</v>
      </c>
      <c r="C2486" s="5">
        <v>19435</v>
      </c>
    </row>
    <row r="2487" spans="1:3" x14ac:dyDescent="0.2">
      <c r="A2487" t="s">
        <v>271</v>
      </c>
      <c r="B2487" s="4">
        <f t="shared" ca="1" si="81"/>
        <v>45285</v>
      </c>
      <c r="C2487" s="5">
        <v>35425</v>
      </c>
    </row>
    <row r="2488" spans="1:3" x14ac:dyDescent="0.2">
      <c r="A2488" t="s">
        <v>347</v>
      </c>
      <c r="B2488" s="4">
        <f t="shared" ca="1" si="81"/>
        <v>45285</v>
      </c>
      <c r="C2488" s="5">
        <v>10150</v>
      </c>
    </row>
    <row r="2489" spans="1:3" x14ac:dyDescent="0.2">
      <c r="A2489" t="s">
        <v>356</v>
      </c>
      <c r="B2489" s="4">
        <f t="shared" ca="1" si="81"/>
        <v>45285</v>
      </c>
      <c r="C2489" s="5">
        <v>63750</v>
      </c>
    </row>
    <row r="2490" spans="1:3" x14ac:dyDescent="0.2">
      <c r="A2490" t="s">
        <v>363</v>
      </c>
      <c r="B2490" s="4">
        <f t="shared" ca="1" si="81"/>
        <v>45285</v>
      </c>
      <c r="C2490" s="5">
        <v>17560</v>
      </c>
    </row>
    <row r="2491" spans="1:3" x14ac:dyDescent="0.2">
      <c r="A2491" t="s">
        <v>368</v>
      </c>
      <c r="B2491" s="4">
        <f t="shared" ca="1" si="81"/>
        <v>45285</v>
      </c>
      <c r="C2491" s="5">
        <v>61680</v>
      </c>
    </row>
    <row r="2492" spans="1:3" x14ac:dyDescent="0.2">
      <c r="A2492" t="s">
        <v>372</v>
      </c>
      <c r="B2492" s="4">
        <f t="shared" ca="1" si="81"/>
        <v>45285</v>
      </c>
      <c r="C2492" s="5">
        <v>28235</v>
      </c>
    </row>
    <row r="2493" spans="1:3" x14ac:dyDescent="0.2">
      <c r="A2493" t="s">
        <v>388</v>
      </c>
      <c r="B2493" s="4">
        <f t="shared" ca="1" si="81"/>
        <v>45285</v>
      </c>
      <c r="C2493" s="5">
        <v>29485</v>
      </c>
    </row>
    <row r="2494" spans="1:3" x14ac:dyDescent="0.2">
      <c r="A2494" t="s">
        <v>420</v>
      </c>
      <c r="B2494" s="4">
        <f t="shared" ca="1" si="81"/>
        <v>45285</v>
      </c>
      <c r="C2494" s="5">
        <v>57790</v>
      </c>
    </row>
    <row r="2495" spans="1:3" x14ac:dyDescent="0.2">
      <c r="A2495" t="s">
        <v>423</v>
      </c>
      <c r="B2495" s="4">
        <f t="shared" ca="1" si="81"/>
        <v>45285</v>
      </c>
      <c r="C2495" s="5">
        <v>17285</v>
      </c>
    </row>
    <row r="2496" spans="1:3" x14ac:dyDescent="0.2">
      <c r="A2496" t="s">
        <v>427</v>
      </c>
      <c r="B2496" s="4">
        <f t="shared" ca="1" si="81"/>
        <v>45285</v>
      </c>
      <c r="C2496" s="5">
        <v>53900</v>
      </c>
    </row>
    <row r="2497" spans="1:3" x14ac:dyDescent="0.2">
      <c r="A2497" t="s">
        <v>437</v>
      </c>
      <c r="B2497" s="4">
        <f t="shared" ca="1" si="81"/>
        <v>45285</v>
      </c>
      <c r="C2497" s="5">
        <v>49720</v>
      </c>
    </row>
    <row r="2498" spans="1:3" x14ac:dyDescent="0.2">
      <c r="A2498" t="s">
        <v>78</v>
      </c>
      <c r="B2498" s="4">
        <f t="shared" ref="B2498:B2523" ca="1" si="82">TODAY()-118</f>
        <v>45286</v>
      </c>
      <c r="C2498" s="5">
        <v>72200</v>
      </c>
    </row>
    <row r="2499" spans="1:3" x14ac:dyDescent="0.2">
      <c r="A2499" t="s">
        <v>97</v>
      </c>
      <c r="B2499" s="4">
        <f t="shared" ca="1" si="82"/>
        <v>45286</v>
      </c>
      <c r="C2499" s="5">
        <v>70630</v>
      </c>
    </row>
    <row r="2500" spans="1:3" x14ac:dyDescent="0.2">
      <c r="A2500" t="s">
        <v>127</v>
      </c>
      <c r="B2500" s="4">
        <f t="shared" ca="1" si="82"/>
        <v>45286</v>
      </c>
      <c r="C2500" s="5">
        <v>39430</v>
      </c>
    </row>
    <row r="2501" spans="1:3" x14ac:dyDescent="0.2">
      <c r="A2501" t="s">
        <v>130</v>
      </c>
      <c r="B2501" s="4">
        <f t="shared" ca="1" si="82"/>
        <v>45286</v>
      </c>
      <c r="C2501" s="5">
        <v>77365</v>
      </c>
    </row>
    <row r="2502" spans="1:3" x14ac:dyDescent="0.2">
      <c r="A2502" t="s">
        <v>140</v>
      </c>
      <c r="B2502" s="4">
        <f t="shared" ca="1" si="82"/>
        <v>45286</v>
      </c>
      <c r="C2502" s="5">
        <v>42650</v>
      </c>
    </row>
    <row r="2503" spans="1:3" x14ac:dyDescent="0.2">
      <c r="A2503" t="s">
        <v>143</v>
      </c>
      <c r="B2503" s="4">
        <f t="shared" ca="1" si="82"/>
        <v>45286</v>
      </c>
      <c r="C2503" s="5">
        <v>80655</v>
      </c>
    </row>
    <row r="2504" spans="1:3" x14ac:dyDescent="0.2">
      <c r="A2504" t="s">
        <v>158</v>
      </c>
      <c r="B2504" s="4">
        <f t="shared" ca="1" si="82"/>
        <v>45286</v>
      </c>
      <c r="C2504" s="5">
        <v>9640</v>
      </c>
    </row>
    <row r="2505" spans="1:3" x14ac:dyDescent="0.2">
      <c r="A2505" t="s">
        <v>161</v>
      </c>
      <c r="B2505" s="4">
        <f t="shared" ca="1" si="82"/>
        <v>45286</v>
      </c>
      <c r="C2505" s="5">
        <v>61625</v>
      </c>
    </row>
    <row r="2506" spans="1:3" x14ac:dyDescent="0.2">
      <c r="A2506" t="s">
        <v>162</v>
      </c>
      <c r="B2506" s="4">
        <f t="shared" ca="1" si="82"/>
        <v>45286</v>
      </c>
      <c r="C2506" s="5">
        <v>58120</v>
      </c>
    </row>
    <row r="2507" spans="1:3" x14ac:dyDescent="0.2">
      <c r="A2507" t="s">
        <v>165</v>
      </c>
      <c r="B2507" s="4">
        <f t="shared" ca="1" si="82"/>
        <v>45286</v>
      </c>
      <c r="C2507" s="5">
        <v>66495</v>
      </c>
    </row>
    <row r="2508" spans="1:3" x14ac:dyDescent="0.2">
      <c r="A2508" t="s">
        <v>176</v>
      </c>
      <c r="B2508" s="4">
        <f t="shared" ca="1" si="82"/>
        <v>45286</v>
      </c>
      <c r="C2508" s="5">
        <v>53935</v>
      </c>
    </row>
    <row r="2509" spans="1:3" x14ac:dyDescent="0.2">
      <c r="A2509" t="s">
        <v>181</v>
      </c>
      <c r="B2509" s="4">
        <f t="shared" ca="1" si="82"/>
        <v>45286</v>
      </c>
      <c r="C2509" s="5">
        <v>64695</v>
      </c>
    </row>
    <row r="2510" spans="1:3" x14ac:dyDescent="0.2">
      <c r="A2510" t="s">
        <v>187</v>
      </c>
      <c r="B2510" s="4">
        <f t="shared" ca="1" si="82"/>
        <v>45286</v>
      </c>
      <c r="C2510" s="5">
        <v>38110</v>
      </c>
    </row>
    <row r="2511" spans="1:3" x14ac:dyDescent="0.2">
      <c r="A2511" t="s">
        <v>194</v>
      </c>
      <c r="B2511" s="4">
        <f t="shared" ca="1" si="82"/>
        <v>45286</v>
      </c>
      <c r="C2511" s="5">
        <v>12760</v>
      </c>
    </row>
    <row r="2512" spans="1:3" x14ac:dyDescent="0.2">
      <c r="A2512" t="s">
        <v>243</v>
      </c>
      <c r="B2512" s="4">
        <f t="shared" ca="1" si="82"/>
        <v>45286</v>
      </c>
      <c r="C2512" s="5">
        <v>6345</v>
      </c>
    </row>
    <row r="2513" spans="1:3" x14ac:dyDescent="0.2">
      <c r="A2513" t="s">
        <v>244</v>
      </c>
      <c r="B2513" s="4">
        <f t="shared" ca="1" si="82"/>
        <v>45286</v>
      </c>
      <c r="C2513" s="5">
        <v>35750</v>
      </c>
    </row>
    <row r="2514" spans="1:3" x14ac:dyDescent="0.2">
      <c r="A2514" t="s">
        <v>261</v>
      </c>
      <c r="B2514" s="4">
        <f t="shared" ca="1" si="82"/>
        <v>45286</v>
      </c>
      <c r="C2514" s="5">
        <v>42525</v>
      </c>
    </row>
    <row r="2515" spans="1:3" x14ac:dyDescent="0.2">
      <c r="A2515" t="s">
        <v>271</v>
      </c>
      <c r="B2515" s="4">
        <f t="shared" ca="1" si="82"/>
        <v>45286</v>
      </c>
      <c r="C2515" s="5">
        <v>6170</v>
      </c>
    </row>
    <row r="2516" spans="1:3" x14ac:dyDescent="0.2">
      <c r="A2516" t="s">
        <v>276</v>
      </c>
      <c r="B2516" s="4">
        <f t="shared" ca="1" si="82"/>
        <v>45286</v>
      </c>
      <c r="C2516" s="5">
        <v>66750</v>
      </c>
    </row>
    <row r="2517" spans="1:3" x14ac:dyDescent="0.2">
      <c r="A2517" t="s">
        <v>314</v>
      </c>
      <c r="B2517" s="4">
        <f t="shared" ca="1" si="82"/>
        <v>45286</v>
      </c>
      <c r="C2517" s="5">
        <v>48100</v>
      </c>
    </row>
    <row r="2518" spans="1:3" x14ac:dyDescent="0.2">
      <c r="A2518" t="s">
        <v>328</v>
      </c>
      <c r="B2518" s="4">
        <f t="shared" ca="1" si="82"/>
        <v>45286</v>
      </c>
      <c r="C2518" s="5">
        <v>78050</v>
      </c>
    </row>
    <row r="2519" spans="1:3" x14ac:dyDescent="0.2">
      <c r="A2519" t="s">
        <v>337</v>
      </c>
      <c r="B2519" s="4">
        <f t="shared" ca="1" si="82"/>
        <v>45286</v>
      </c>
      <c r="C2519" s="5">
        <v>18140</v>
      </c>
    </row>
    <row r="2520" spans="1:3" x14ac:dyDescent="0.2">
      <c r="A2520" t="s">
        <v>371</v>
      </c>
      <c r="B2520" s="4">
        <f t="shared" ca="1" si="82"/>
        <v>45286</v>
      </c>
      <c r="C2520" s="5">
        <v>15580</v>
      </c>
    </row>
    <row r="2521" spans="1:3" x14ac:dyDescent="0.2">
      <c r="A2521" t="s">
        <v>400</v>
      </c>
      <c r="B2521" s="4">
        <f t="shared" ca="1" si="82"/>
        <v>45286</v>
      </c>
      <c r="C2521" s="5">
        <v>34880</v>
      </c>
    </row>
    <row r="2522" spans="1:3" x14ac:dyDescent="0.2">
      <c r="A2522" t="s">
        <v>413</v>
      </c>
      <c r="B2522" s="4">
        <f t="shared" ca="1" si="82"/>
        <v>45286</v>
      </c>
      <c r="C2522" s="5">
        <v>81310</v>
      </c>
    </row>
    <row r="2523" spans="1:3" x14ac:dyDescent="0.2">
      <c r="A2523" t="s">
        <v>430</v>
      </c>
      <c r="B2523" s="4">
        <f t="shared" ca="1" si="82"/>
        <v>45286</v>
      </c>
      <c r="C2523" s="5">
        <v>34680</v>
      </c>
    </row>
    <row r="2524" spans="1:3" x14ac:dyDescent="0.2">
      <c r="A2524" t="s">
        <v>70</v>
      </c>
      <c r="B2524" s="4">
        <f t="shared" ref="B2524:B2549" ca="1" si="83">TODAY()-117</f>
        <v>45287</v>
      </c>
      <c r="C2524" s="5">
        <v>67390</v>
      </c>
    </row>
    <row r="2525" spans="1:3" x14ac:dyDescent="0.2">
      <c r="A2525" t="s">
        <v>80</v>
      </c>
      <c r="B2525" s="4">
        <f t="shared" ca="1" si="83"/>
        <v>45287</v>
      </c>
      <c r="C2525" s="5">
        <v>27285</v>
      </c>
    </row>
    <row r="2526" spans="1:3" x14ac:dyDescent="0.2">
      <c r="A2526" t="s">
        <v>113</v>
      </c>
      <c r="B2526" s="4">
        <f t="shared" ca="1" si="83"/>
        <v>45287</v>
      </c>
      <c r="C2526" s="5">
        <v>8415</v>
      </c>
    </row>
    <row r="2527" spans="1:3" x14ac:dyDescent="0.2">
      <c r="A2527" t="s">
        <v>133</v>
      </c>
      <c r="B2527" s="4">
        <f t="shared" ca="1" si="83"/>
        <v>45287</v>
      </c>
      <c r="C2527" s="5">
        <v>34735</v>
      </c>
    </row>
    <row r="2528" spans="1:3" x14ac:dyDescent="0.2">
      <c r="A2528" t="s">
        <v>143</v>
      </c>
      <c r="B2528" s="4">
        <f t="shared" ca="1" si="83"/>
        <v>45287</v>
      </c>
      <c r="C2528" s="5">
        <v>75100</v>
      </c>
    </row>
    <row r="2529" spans="1:3" x14ac:dyDescent="0.2">
      <c r="A2529" t="s">
        <v>152</v>
      </c>
      <c r="B2529" s="4">
        <f t="shared" ca="1" si="83"/>
        <v>45287</v>
      </c>
      <c r="C2529" s="5">
        <v>60210</v>
      </c>
    </row>
    <row r="2530" spans="1:3" x14ac:dyDescent="0.2">
      <c r="A2530" t="s">
        <v>157</v>
      </c>
      <c r="B2530" s="4">
        <f t="shared" ca="1" si="83"/>
        <v>45287</v>
      </c>
      <c r="C2530" s="5">
        <v>76245</v>
      </c>
    </row>
    <row r="2531" spans="1:3" x14ac:dyDescent="0.2">
      <c r="A2531" t="s">
        <v>158</v>
      </c>
      <c r="B2531" s="4">
        <f t="shared" ca="1" si="83"/>
        <v>45287</v>
      </c>
      <c r="C2531" s="5">
        <v>59325</v>
      </c>
    </row>
    <row r="2532" spans="1:3" x14ac:dyDescent="0.2">
      <c r="A2532" t="s">
        <v>163</v>
      </c>
      <c r="B2532" s="4">
        <f t="shared" ca="1" si="83"/>
        <v>45287</v>
      </c>
      <c r="C2532" s="5">
        <v>56315</v>
      </c>
    </row>
    <row r="2533" spans="1:3" x14ac:dyDescent="0.2">
      <c r="A2533" t="s">
        <v>176</v>
      </c>
      <c r="B2533" s="4">
        <f t="shared" ca="1" si="83"/>
        <v>45287</v>
      </c>
      <c r="C2533" s="5">
        <v>48855</v>
      </c>
    </row>
    <row r="2534" spans="1:3" x14ac:dyDescent="0.2">
      <c r="A2534" t="s">
        <v>187</v>
      </c>
      <c r="B2534" s="4">
        <f t="shared" ca="1" si="83"/>
        <v>45287</v>
      </c>
      <c r="C2534" s="5">
        <v>43445</v>
      </c>
    </row>
    <row r="2535" spans="1:3" x14ac:dyDescent="0.2">
      <c r="A2535" t="s">
        <v>194</v>
      </c>
      <c r="B2535" s="4">
        <f t="shared" ca="1" si="83"/>
        <v>45287</v>
      </c>
      <c r="C2535" s="5">
        <v>6590</v>
      </c>
    </row>
    <row r="2536" spans="1:3" x14ac:dyDescent="0.2">
      <c r="A2536" t="s">
        <v>198</v>
      </c>
      <c r="B2536" s="4">
        <f t="shared" ca="1" si="83"/>
        <v>45287</v>
      </c>
      <c r="C2536" s="5">
        <v>70270</v>
      </c>
    </row>
    <row r="2537" spans="1:3" x14ac:dyDescent="0.2">
      <c r="A2537" t="s">
        <v>204</v>
      </c>
      <c r="B2537" s="4">
        <f t="shared" ca="1" si="83"/>
        <v>45287</v>
      </c>
      <c r="C2537" s="5">
        <v>39560</v>
      </c>
    </row>
    <row r="2538" spans="1:3" x14ac:dyDescent="0.2">
      <c r="A2538" t="s">
        <v>242</v>
      </c>
      <c r="B2538" s="4">
        <f t="shared" ca="1" si="83"/>
        <v>45287</v>
      </c>
      <c r="C2538" s="5">
        <v>5175</v>
      </c>
    </row>
    <row r="2539" spans="1:3" x14ac:dyDescent="0.2">
      <c r="A2539" t="s">
        <v>245</v>
      </c>
      <c r="B2539" s="4">
        <f t="shared" ca="1" si="83"/>
        <v>45287</v>
      </c>
      <c r="C2539" s="5">
        <v>80795</v>
      </c>
    </row>
    <row r="2540" spans="1:3" x14ac:dyDescent="0.2">
      <c r="A2540" t="s">
        <v>306</v>
      </c>
      <c r="B2540" s="4">
        <f t="shared" ca="1" si="83"/>
        <v>45287</v>
      </c>
      <c r="C2540" s="5">
        <v>80065</v>
      </c>
    </row>
    <row r="2541" spans="1:3" x14ac:dyDescent="0.2">
      <c r="A2541" t="s">
        <v>328</v>
      </c>
      <c r="B2541" s="4">
        <f t="shared" ca="1" si="83"/>
        <v>45287</v>
      </c>
      <c r="C2541" s="5">
        <v>44870</v>
      </c>
    </row>
    <row r="2542" spans="1:3" x14ac:dyDescent="0.2">
      <c r="A2542" t="s">
        <v>333</v>
      </c>
      <c r="B2542" s="4">
        <f t="shared" ca="1" si="83"/>
        <v>45287</v>
      </c>
      <c r="C2542" s="5">
        <v>65555</v>
      </c>
    </row>
    <row r="2543" spans="1:3" x14ac:dyDescent="0.2">
      <c r="A2543" t="s">
        <v>357</v>
      </c>
      <c r="B2543" s="4">
        <f t="shared" ca="1" si="83"/>
        <v>45287</v>
      </c>
      <c r="C2543" s="5">
        <v>78930</v>
      </c>
    </row>
    <row r="2544" spans="1:3" x14ac:dyDescent="0.2">
      <c r="A2544" t="s">
        <v>368</v>
      </c>
      <c r="B2544" s="4">
        <f t="shared" ca="1" si="83"/>
        <v>45287</v>
      </c>
      <c r="C2544" s="5">
        <v>13415</v>
      </c>
    </row>
    <row r="2545" spans="1:3" x14ac:dyDescent="0.2">
      <c r="A2545" t="s">
        <v>372</v>
      </c>
      <c r="B2545" s="4">
        <f t="shared" ca="1" si="83"/>
        <v>45287</v>
      </c>
      <c r="C2545" s="5">
        <v>27720</v>
      </c>
    </row>
    <row r="2546" spans="1:3" x14ac:dyDescent="0.2">
      <c r="A2546" t="s">
        <v>389</v>
      </c>
      <c r="B2546" s="4">
        <f t="shared" ca="1" si="83"/>
        <v>45287</v>
      </c>
      <c r="C2546" s="5">
        <v>49415</v>
      </c>
    </row>
    <row r="2547" spans="1:3" x14ac:dyDescent="0.2">
      <c r="A2547" t="s">
        <v>405</v>
      </c>
      <c r="B2547" s="4">
        <f t="shared" ca="1" si="83"/>
        <v>45287</v>
      </c>
      <c r="C2547" s="5">
        <v>45565</v>
      </c>
    </row>
    <row r="2548" spans="1:3" x14ac:dyDescent="0.2">
      <c r="A2548" t="s">
        <v>413</v>
      </c>
      <c r="B2548" s="4">
        <f t="shared" ca="1" si="83"/>
        <v>45287</v>
      </c>
      <c r="C2548" s="5">
        <v>20020</v>
      </c>
    </row>
    <row r="2549" spans="1:3" x14ac:dyDescent="0.2">
      <c r="A2549" t="s">
        <v>436</v>
      </c>
      <c r="B2549" s="4">
        <f t="shared" ca="1" si="83"/>
        <v>45287</v>
      </c>
      <c r="C2549" s="5">
        <v>16675</v>
      </c>
    </row>
    <row r="2550" spans="1:3" x14ac:dyDescent="0.2">
      <c r="A2550" t="s">
        <v>64</v>
      </c>
      <c r="B2550" s="4">
        <f t="shared" ref="B2550:B2578" ca="1" si="84">TODAY()-116</f>
        <v>45288</v>
      </c>
      <c r="C2550" s="5">
        <v>16155</v>
      </c>
    </row>
    <row r="2551" spans="1:3" x14ac:dyDescent="0.2">
      <c r="A2551" t="s">
        <v>66</v>
      </c>
      <c r="B2551" s="4">
        <f t="shared" ca="1" si="84"/>
        <v>45288</v>
      </c>
      <c r="C2551" s="5">
        <v>40375</v>
      </c>
    </row>
    <row r="2552" spans="1:3" x14ac:dyDescent="0.2">
      <c r="A2552" t="s">
        <v>93</v>
      </c>
      <c r="B2552" s="4">
        <f t="shared" ca="1" si="84"/>
        <v>45288</v>
      </c>
      <c r="C2552" s="5">
        <v>15455</v>
      </c>
    </row>
    <row r="2553" spans="1:3" x14ac:dyDescent="0.2">
      <c r="A2553" t="s">
        <v>96</v>
      </c>
      <c r="B2553" s="4">
        <f t="shared" ca="1" si="84"/>
        <v>45288</v>
      </c>
      <c r="C2553" s="5">
        <v>8050</v>
      </c>
    </row>
    <row r="2554" spans="1:3" x14ac:dyDescent="0.2">
      <c r="A2554" t="s">
        <v>97</v>
      </c>
      <c r="B2554" s="4">
        <f t="shared" ca="1" si="84"/>
        <v>45288</v>
      </c>
      <c r="C2554" s="5">
        <v>46295</v>
      </c>
    </row>
    <row r="2555" spans="1:3" x14ac:dyDescent="0.2">
      <c r="A2555" t="s">
        <v>113</v>
      </c>
      <c r="B2555" s="4">
        <f t="shared" ca="1" si="84"/>
        <v>45288</v>
      </c>
      <c r="C2555" s="5">
        <v>35570</v>
      </c>
    </row>
    <row r="2556" spans="1:3" x14ac:dyDescent="0.2">
      <c r="A2556" t="s">
        <v>125</v>
      </c>
      <c r="B2556" s="4">
        <f t="shared" ca="1" si="84"/>
        <v>45288</v>
      </c>
      <c r="C2556" s="5">
        <v>46385</v>
      </c>
    </row>
    <row r="2557" spans="1:3" x14ac:dyDescent="0.2">
      <c r="A2557" t="s">
        <v>130</v>
      </c>
      <c r="B2557" s="4">
        <f t="shared" ca="1" si="84"/>
        <v>45288</v>
      </c>
      <c r="C2557" s="5">
        <v>79135</v>
      </c>
    </row>
    <row r="2558" spans="1:3" x14ac:dyDescent="0.2">
      <c r="A2558" t="s">
        <v>152</v>
      </c>
      <c r="B2558" s="4">
        <f t="shared" ca="1" si="84"/>
        <v>45288</v>
      </c>
      <c r="C2558" s="5">
        <v>67765</v>
      </c>
    </row>
    <row r="2559" spans="1:3" x14ac:dyDescent="0.2">
      <c r="A2559" t="s">
        <v>155</v>
      </c>
      <c r="B2559" s="4">
        <f t="shared" ca="1" si="84"/>
        <v>45288</v>
      </c>
      <c r="C2559" s="5">
        <v>26510</v>
      </c>
    </row>
    <row r="2560" spans="1:3" x14ac:dyDescent="0.2">
      <c r="A2560" t="s">
        <v>161</v>
      </c>
      <c r="B2560" s="4">
        <f t="shared" ca="1" si="84"/>
        <v>45288</v>
      </c>
      <c r="C2560" s="5">
        <v>83180</v>
      </c>
    </row>
    <row r="2561" spans="1:3" x14ac:dyDescent="0.2">
      <c r="A2561" t="s">
        <v>163</v>
      </c>
      <c r="B2561" s="4">
        <f t="shared" ca="1" si="84"/>
        <v>45288</v>
      </c>
      <c r="C2561" s="5">
        <v>25275</v>
      </c>
    </row>
    <row r="2562" spans="1:3" x14ac:dyDescent="0.2">
      <c r="A2562" t="s">
        <v>165</v>
      </c>
      <c r="B2562" s="4">
        <f t="shared" ca="1" si="84"/>
        <v>45288</v>
      </c>
      <c r="C2562" s="5">
        <v>31415</v>
      </c>
    </row>
    <row r="2563" spans="1:3" x14ac:dyDescent="0.2">
      <c r="A2563" t="s">
        <v>176</v>
      </c>
      <c r="B2563" s="4">
        <f t="shared" ca="1" si="84"/>
        <v>45288</v>
      </c>
      <c r="C2563" s="5">
        <v>27130</v>
      </c>
    </row>
    <row r="2564" spans="1:3" x14ac:dyDescent="0.2">
      <c r="A2564" t="s">
        <v>205</v>
      </c>
      <c r="B2564" s="4">
        <f t="shared" ca="1" si="84"/>
        <v>45288</v>
      </c>
      <c r="C2564" s="5">
        <v>39540</v>
      </c>
    </row>
    <row r="2565" spans="1:3" x14ac:dyDescent="0.2">
      <c r="A2565" t="s">
        <v>208</v>
      </c>
      <c r="B2565" s="4">
        <f t="shared" ca="1" si="84"/>
        <v>45288</v>
      </c>
      <c r="C2565" s="5">
        <v>11615</v>
      </c>
    </row>
    <row r="2566" spans="1:3" x14ac:dyDescent="0.2">
      <c r="A2566" t="s">
        <v>301</v>
      </c>
      <c r="B2566" s="4">
        <f t="shared" ca="1" si="84"/>
        <v>45288</v>
      </c>
      <c r="C2566" s="5">
        <v>81300</v>
      </c>
    </row>
    <row r="2567" spans="1:3" x14ac:dyDescent="0.2">
      <c r="A2567" t="s">
        <v>313</v>
      </c>
      <c r="B2567" s="4">
        <f t="shared" ca="1" si="84"/>
        <v>45288</v>
      </c>
      <c r="C2567" s="5">
        <v>72420</v>
      </c>
    </row>
    <row r="2568" spans="1:3" x14ac:dyDescent="0.2">
      <c r="A2568" t="s">
        <v>314</v>
      </c>
      <c r="B2568" s="4">
        <f t="shared" ca="1" si="84"/>
        <v>45288</v>
      </c>
      <c r="C2568" s="5">
        <v>45945</v>
      </c>
    </row>
    <row r="2569" spans="1:3" x14ac:dyDescent="0.2">
      <c r="A2569" t="s">
        <v>333</v>
      </c>
      <c r="B2569" s="4">
        <f t="shared" ca="1" si="84"/>
        <v>45288</v>
      </c>
      <c r="C2569" s="5">
        <v>73080</v>
      </c>
    </row>
    <row r="2570" spans="1:3" x14ac:dyDescent="0.2">
      <c r="A2570" t="s">
        <v>347</v>
      </c>
      <c r="B2570" s="4">
        <f t="shared" ca="1" si="84"/>
        <v>45288</v>
      </c>
      <c r="C2570" s="5">
        <v>76085</v>
      </c>
    </row>
    <row r="2571" spans="1:3" x14ac:dyDescent="0.2">
      <c r="A2571" t="s">
        <v>388</v>
      </c>
      <c r="B2571" s="4">
        <f t="shared" ca="1" si="84"/>
        <v>45288</v>
      </c>
      <c r="C2571" s="5">
        <v>66975</v>
      </c>
    </row>
    <row r="2572" spans="1:3" x14ac:dyDescent="0.2">
      <c r="A2572" t="s">
        <v>405</v>
      </c>
      <c r="B2572" s="4">
        <f t="shared" ca="1" si="84"/>
        <v>45288</v>
      </c>
      <c r="C2572" s="5">
        <v>51785</v>
      </c>
    </row>
    <row r="2573" spans="1:3" x14ac:dyDescent="0.2">
      <c r="A2573" t="s">
        <v>413</v>
      </c>
      <c r="B2573" s="4">
        <f t="shared" ca="1" si="84"/>
        <v>45288</v>
      </c>
      <c r="C2573" s="5">
        <v>31635</v>
      </c>
    </row>
    <row r="2574" spans="1:3" x14ac:dyDescent="0.2">
      <c r="A2574" t="s">
        <v>415</v>
      </c>
      <c r="B2574" s="4">
        <f t="shared" ca="1" si="84"/>
        <v>45288</v>
      </c>
      <c r="C2574" s="5">
        <v>50900</v>
      </c>
    </row>
    <row r="2575" spans="1:3" x14ac:dyDescent="0.2">
      <c r="A2575" t="s">
        <v>420</v>
      </c>
      <c r="B2575" s="4">
        <f t="shared" ca="1" si="84"/>
        <v>45288</v>
      </c>
      <c r="C2575" s="5">
        <v>46230</v>
      </c>
    </row>
    <row r="2576" spans="1:3" x14ac:dyDescent="0.2">
      <c r="A2576" t="s">
        <v>427</v>
      </c>
      <c r="B2576" s="4">
        <f t="shared" ca="1" si="84"/>
        <v>45288</v>
      </c>
      <c r="C2576" s="5">
        <v>47150</v>
      </c>
    </row>
    <row r="2577" spans="1:3" x14ac:dyDescent="0.2">
      <c r="A2577" t="s">
        <v>428</v>
      </c>
      <c r="B2577" s="4">
        <f t="shared" ca="1" si="84"/>
        <v>45288</v>
      </c>
      <c r="C2577" s="5">
        <v>66350</v>
      </c>
    </row>
    <row r="2578" spans="1:3" x14ac:dyDescent="0.2">
      <c r="A2578" t="s">
        <v>445</v>
      </c>
      <c r="B2578" s="4">
        <f t="shared" ca="1" si="84"/>
        <v>45288</v>
      </c>
      <c r="C2578" s="5">
        <v>69210</v>
      </c>
    </row>
    <row r="2579" spans="1:3" x14ac:dyDescent="0.2">
      <c r="A2579" t="s">
        <v>51</v>
      </c>
      <c r="B2579" s="4">
        <f t="shared" ref="B2579:B2606" ca="1" si="85">TODAY()-115</f>
        <v>45289</v>
      </c>
      <c r="C2579" s="5">
        <v>10665</v>
      </c>
    </row>
    <row r="2580" spans="1:3" x14ac:dyDescent="0.2">
      <c r="A2580" t="s">
        <v>59</v>
      </c>
      <c r="B2580" s="4">
        <f t="shared" ca="1" si="85"/>
        <v>45289</v>
      </c>
      <c r="C2580" s="5">
        <v>11275</v>
      </c>
    </row>
    <row r="2581" spans="1:3" x14ac:dyDescent="0.2">
      <c r="A2581" t="s">
        <v>64</v>
      </c>
      <c r="B2581" s="4">
        <f t="shared" ca="1" si="85"/>
        <v>45289</v>
      </c>
      <c r="C2581" s="5">
        <v>78810</v>
      </c>
    </row>
    <row r="2582" spans="1:3" x14ac:dyDescent="0.2">
      <c r="A2582" t="s">
        <v>80</v>
      </c>
      <c r="B2582" s="4">
        <f t="shared" ca="1" si="85"/>
        <v>45289</v>
      </c>
      <c r="C2582" s="5">
        <v>57535</v>
      </c>
    </row>
    <row r="2583" spans="1:3" x14ac:dyDescent="0.2">
      <c r="A2583" t="s">
        <v>93</v>
      </c>
      <c r="B2583" s="4">
        <f t="shared" ca="1" si="85"/>
        <v>45289</v>
      </c>
      <c r="C2583" s="5">
        <v>39545</v>
      </c>
    </row>
    <row r="2584" spans="1:3" x14ac:dyDescent="0.2">
      <c r="A2584" t="s">
        <v>96</v>
      </c>
      <c r="B2584" s="4">
        <f t="shared" ca="1" si="85"/>
        <v>45289</v>
      </c>
      <c r="C2584" s="5">
        <v>57330</v>
      </c>
    </row>
    <row r="2585" spans="1:3" x14ac:dyDescent="0.2">
      <c r="A2585" t="s">
        <v>110</v>
      </c>
      <c r="B2585" s="4">
        <f t="shared" ca="1" si="85"/>
        <v>45289</v>
      </c>
      <c r="C2585" s="5">
        <v>33030</v>
      </c>
    </row>
    <row r="2586" spans="1:3" x14ac:dyDescent="0.2">
      <c r="A2586" t="s">
        <v>113</v>
      </c>
      <c r="B2586" s="4">
        <f t="shared" ca="1" si="85"/>
        <v>45289</v>
      </c>
      <c r="C2586" s="5">
        <v>50855</v>
      </c>
    </row>
    <row r="2587" spans="1:3" x14ac:dyDescent="0.2">
      <c r="A2587" t="s">
        <v>125</v>
      </c>
      <c r="B2587" s="4">
        <f t="shared" ca="1" si="85"/>
        <v>45289</v>
      </c>
      <c r="C2587" s="5">
        <v>26390</v>
      </c>
    </row>
    <row r="2588" spans="1:3" x14ac:dyDescent="0.2">
      <c r="A2588" t="s">
        <v>143</v>
      </c>
      <c r="B2588" s="4">
        <f t="shared" ca="1" si="85"/>
        <v>45289</v>
      </c>
      <c r="C2588" s="5">
        <v>34190</v>
      </c>
    </row>
    <row r="2589" spans="1:3" x14ac:dyDescent="0.2">
      <c r="A2589" t="s">
        <v>163</v>
      </c>
      <c r="B2589" s="4">
        <f t="shared" ca="1" si="85"/>
        <v>45289</v>
      </c>
      <c r="C2589" s="5">
        <v>71340</v>
      </c>
    </row>
    <row r="2590" spans="1:3" x14ac:dyDescent="0.2">
      <c r="A2590" t="s">
        <v>176</v>
      </c>
      <c r="B2590" s="4">
        <f t="shared" ca="1" si="85"/>
        <v>45289</v>
      </c>
      <c r="C2590" s="5">
        <v>27860</v>
      </c>
    </row>
    <row r="2591" spans="1:3" x14ac:dyDescent="0.2">
      <c r="A2591" t="s">
        <v>183</v>
      </c>
      <c r="B2591" s="4">
        <f t="shared" ca="1" si="85"/>
        <v>45289</v>
      </c>
      <c r="C2591" s="5">
        <v>20495</v>
      </c>
    </row>
    <row r="2592" spans="1:3" x14ac:dyDescent="0.2">
      <c r="A2592" t="s">
        <v>205</v>
      </c>
      <c r="B2592" s="4">
        <f t="shared" ca="1" si="85"/>
        <v>45289</v>
      </c>
      <c r="C2592" s="5">
        <v>29365</v>
      </c>
    </row>
    <row r="2593" spans="1:3" x14ac:dyDescent="0.2">
      <c r="A2593" t="s">
        <v>243</v>
      </c>
      <c r="B2593" s="4">
        <f t="shared" ca="1" si="85"/>
        <v>45289</v>
      </c>
      <c r="C2593" s="5">
        <v>8190</v>
      </c>
    </row>
    <row r="2594" spans="1:3" x14ac:dyDescent="0.2">
      <c r="A2594" t="s">
        <v>261</v>
      </c>
      <c r="B2594" s="4">
        <f t="shared" ca="1" si="85"/>
        <v>45289</v>
      </c>
      <c r="C2594" s="5">
        <v>79695</v>
      </c>
    </row>
    <row r="2595" spans="1:3" x14ac:dyDescent="0.2">
      <c r="A2595" t="s">
        <v>306</v>
      </c>
      <c r="B2595" s="4">
        <f t="shared" ca="1" si="85"/>
        <v>45289</v>
      </c>
      <c r="C2595" s="5">
        <v>59180</v>
      </c>
    </row>
    <row r="2596" spans="1:3" x14ac:dyDescent="0.2">
      <c r="A2596" t="s">
        <v>313</v>
      </c>
      <c r="B2596" s="4">
        <f t="shared" ca="1" si="85"/>
        <v>45289</v>
      </c>
      <c r="C2596" s="5">
        <v>29075</v>
      </c>
    </row>
    <row r="2597" spans="1:3" x14ac:dyDescent="0.2">
      <c r="A2597" t="s">
        <v>314</v>
      </c>
      <c r="B2597" s="4">
        <f t="shared" ca="1" si="85"/>
        <v>45289</v>
      </c>
      <c r="C2597" s="5">
        <v>80205</v>
      </c>
    </row>
    <row r="2598" spans="1:3" x14ac:dyDescent="0.2">
      <c r="A2598" t="s">
        <v>320</v>
      </c>
      <c r="B2598" s="4">
        <f t="shared" ca="1" si="85"/>
        <v>45289</v>
      </c>
      <c r="C2598" s="5">
        <v>78860</v>
      </c>
    </row>
    <row r="2599" spans="1:3" x14ac:dyDescent="0.2">
      <c r="A2599" t="s">
        <v>328</v>
      </c>
      <c r="B2599" s="4">
        <f t="shared" ca="1" si="85"/>
        <v>45289</v>
      </c>
      <c r="C2599" s="5">
        <v>48050</v>
      </c>
    </row>
    <row r="2600" spans="1:3" x14ac:dyDescent="0.2">
      <c r="A2600" t="s">
        <v>337</v>
      </c>
      <c r="B2600" s="4">
        <f t="shared" ca="1" si="85"/>
        <v>45289</v>
      </c>
      <c r="C2600" s="5">
        <v>79245</v>
      </c>
    </row>
    <row r="2601" spans="1:3" x14ac:dyDescent="0.2">
      <c r="A2601" t="s">
        <v>352</v>
      </c>
      <c r="B2601" s="4">
        <f t="shared" ca="1" si="85"/>
        <v>45289</v>
      </c>
      <c r="C2601" s="5">
        <v>44450</v>
      </c>
    </row>
    <row r="2602" spans="1:3" x14ac:dyDescent="0.2">
      <c r="A2602" t="s">
        <v>356</v>
      </c>
      <c r="B2602" s="4">
        <f t="shared" ca="1" si="85"/>
        <v>45289</v>
      </c>
      <c r="C2602" s="5">
        <v>15540</v>
      </c>
    </row>
    <row r="2603" spans="1:3" x14ac:dyDescent="0.2">
      <c r="A2603" t="s">
        <v>360</v>
      </c>
      <c r="B2603" s="4">
        <f t="shared" ca="1" si="85"/>
        <v>45289</v>
      </c>
      <c r="C2603" s="5">
        <v>74355</v>
      </c>
    </row>
    <row r="2604" spans="1:3" x14ac:dyDescent="0.2">
      <c r="A2604" t="s">
        <v>362</v>
      </c>
      <c r="B2604" s="4">
        <f t="shared" ca="1" si="85"/>
        <v>45289</v>
      </c>
      <c r="C2604" s="5">
        <v>79450</v>
      </c>
    </row>
    <row r="2605" spans="1:3" x14ac:dyDescent="0.2">
      <c r="A2605" t="s">
        <v>410</v>
      </c>
      <c r="B2605" s="4">
        <f t="shared" ca="1" si="85"/>
        <v>45289</v>
      </c>
      <c r="C2605" s="5">
        <v>30475</v>
      </c>
    </row>
    <row r="2606" spans="1:3" x14ac:dyDescent="0.2">
      <c r="A2606" t="s">
        <v>427</v>
      </c>
      <c r="B2606" s="4">
        <f t="shared" ca="1" si="85"/>
        <v>45289</v>
      </c>
      <c r="C2606" s="5">
        <v>80035</v>
      </c>
    </row>
    <row r="2607" spans="1:3" x14ac:dyDescent="0.2">
      <c r="A2607" t="s">
        <v>51</v>
      </c>
      <c r="B2607" s="4">
        <f t="shared" ref="B2607:B2624" ca="1" si="86">TODAY()-114</f>
        <v>45290</v>
      </c>
      <c r="C2607" s="5">
        <v>47365</v>
      </c>
    </row>
    <row r="2608" spans="1:3" x14ac:dyDescent="0.2">
      <c r="A2608" t="s">
        <v>80</v>
      </c>
      <c r="B2608" s="4">
        <f t="shared" ca="1" si="86"/>
        <v>45290</v>
      </c>
      <c r="C2608" s="5">
        <v>55755</v>
      </c>
    </row>
    <row r="2609" spans="1:3" x14ac:dyDescent="0.2">
      <c r="A2609" t="s">
        <v>148</v>
      </c>
      <c r="B2609" s="4">
        <f t="shared" ca="1" si="86"/>
        <v>45290</v>
      </c>
      <c r="C2609" s="5">
        <v>48440</v>
      </c>
    </row>
    <row r="2610" spans="1:3" x14ac:dyDescent="0.2">
      <c r="A2610" t="s">
        <v>155</v>
      </c>
      <c r="B2610" s="4">
        <f t="shared" ca="1" si="86"/>
        <v>45290</v>
      </c>
      <c r="C2610" s="5">
        <v>34675</v>
      </c>
    </row>
    <row r="2611" spans="1:3" x14ac:dyDescent="0.2">
      <c r="A2611" t="s">
        <v>157</v>
      </c>
      <c r="B2611" s="4">
        <f t="shared" ca="1" si="86"/>
        <v>45290</v>
      </c>
      <c r="C2611" s="5">
        <v>41485</v>
      </c>
    </row>
    <row r="2612" spans="1:3" x14ac:dyDescent="0.2">
      <c r="A2612" t="s">
        <v>161</v>
      </c>
      <c r="B2612" s="4">
        <f t="shared" ca="1" si="86"/>
        <v>45290</v>
      </c>
      <c r="C2612" s="5">
        <v>13785</v>
      </c>
    </row>
    <row r="2613" spans="1:3" x14ac:dyDescent="0.2">
      <c r="A2613" t="s">
        <v>181</v>
      </c>
      <c r="B2613" s="4">
        <f t="shared" ca="1" si="86"/>
        <v>45290</v>
      </c>
      <c r="C2613" s="5">
        <v>5405</v>
      </c>
    </row>
    <row r="2614" spans="1:3" x14ac:dyDescent="0.2">
      <c r="A2614" t="s">
        <v>183</v>
      </c>
      <c r="B2614" s="4">
        <f t="shared" ca="1" si="86"/>
        <v>45290</v>
      </c>
      <c r="C2614" s="5">
        <v>39385</v>
      </c>
    </row>
    <row r="2615" spans="1:3" x14ac:dyDescent="0.2">
      <c r="A2615" t="s">
        <v>194</v>
      </c>
      <c r="B2615" s="4">
        <f t="shared" ca="1" si="86"/>
        <v>45290</v>
      </c>
      <c r="C2615" s="5">
        <v>66035</v>
      </c>
    </row>
    <row r="2616" spans="1:3" x14ac:dyDescent="0.2">
      <c r="A2616" t="s">
        <v>205</v>
      </c>
      <c r="B2616" s="4">
        <f t="shared" ca="1" si="86"/>
        <v>45290</v>
      </c>
      <c r="C2616" s="5">
        <v>33510</v>
      </c>
    </row>
    <row r="2617" spans="1:3" x14ac:dyDescent="0.2">
      <c r="A2617" t="s">
        <v>242</v>
      </c>
      <c r="B2617" s="4">
        <f t="shared" ca="1" si="86"/>
        <v>45290</v>
      </c>
      <c r="C2617" s="5">
        <v>78385</v>
      </c>
    </row>
    <row r="2618" spans="1:3" x14ac:dyDescent="0.2">
      <c r="A2618" t="s">
        <v>245</v>
      </c>
      <c r="B2618" s="4">
        <f t="shared" ca="1" si="86"/>
        <v>45290</v>
      </c>
      <c r="C2618" s="5">
        <v>43575</v>
      </c>
    </row>
    <row r="2619" spans="1:3" x14ac:dyDescent="0.2">
      <c r="A2619" t="s">
        <v>301</v>
      </c>
      <c r="B2619" s="4">
        <f t="shared" ca="1" si="86"/>
        <v>45290</v>
      </c>
      <c r="C2619" s="5">
        <v>71565</v>
      </c>
    </row>
    <row r="2620" spans="1:3" x14ac:dyDescent="0.2">
      <c r="A2620" t="s">
        <v>352</v>
      </c>
      <c r="B2620" s="4">
        <f t="shared" ca="1" si="86"/>
        <v>45290</v>
      </c>
      <c r="C2620" s="5">
        <v>29170</v>
      </c>
    </row>
    <row r="2621" spans="1:3" x14ac:dyDescent="0.2">
      <c r="A2621" t="s">
        <v>405</v>
      </c>
      <c r="B2621" s="4">
        <f t="shared" ca="1" si="86"/>
        <v>45290</v>
      </c>
      <c r="C2621" s="5">
        <v>62295</v>
      </c>
    </row>
    <row r="2622" spans="1:3" x14ac:dyDescent="0.2">
      <c r="A2622" t="s">
        <v>408</v>
      </c>
      <c r="B2622" s="4">
        <f t="shared" ca="1" si="86"/>
        <v>45290</v>
      </c>
      <c r="C2622" s="5">
        <v>35925</v>
      </c>
    </row>
    <row r="2623" spans="1:3" x14ac:dyDescent="0.2">
      <c r="A2623" t="s">
        <v>416</v>
      </c>
      <c r="B2623" s="4">
        <f t="shared" ca="1" si="86"/>
        <v>45290</v>
      </c>
      <c r="C2623" s="5">
        <v>6370</v>
      </c>
    </row>
    <row r="2624" spans="1:3" x14ac:dyDescent="0.2">
      <c r="A2624" t="s">
        <v>445</v>
      </c>
      <c r="B2624" s="4">
        <f t="shared" ca="1" si="86"/>
        <v>45290</v>
      </c>
      <c r="C2624" s="5">
        <v>17365</v>
      </c>
    </row>
    <row r="2625" spans="1:3" x14ac:dyDescent="0.2">
      <c r="A2625" t="s">
        <v>49</v>
      </c>
      <c r="B2625" s="4">
        <f t="shared" ref="B2625:B2659" ca="1" si="87">TODAY()-113</f>
        <v>45291</v>
      </c>
      <c r="C2625" s="5">
        <v>44680</v>
      </c>
    </row>
    <row r="2626" spans="1:3" x14ac:dyDescent="0.2">
      <c r="A2626" t="s">
        <v>51</v>
      </c>
      <c r="B2626" s="4">
        <f t="shared" ca="1" si="87"/>
        <v>45291</v>
      </c>
      <c r="C2626" s="5">
        <v>64900</v>
      </c>
    </row>
    <row r="2627" spans="1:3" x14ac:dyDescent="0.2">
      <c r="A2627" t="s">
        <v>96</v>
      </c>
      <c r="B2627" s="4">
        <f t="shared" ca="1" si="87"/>
        <v>45291</v>
      </c>
      <c r="C2627" s="5">
        <v>25875</v>
      </c>
    </row>
    <row r="2628" spans="1:3" x14ac:dyDescent="0.2">
      <c r="A2628" t="s">
        <v>97</v>
      </c>
      <c r="B2628" s="4">
        <f t="shared" ca="1" si="87"/>
        <v>45291</v>
      </c>
      <c r="C2628" s="5">
        <v>40460</v>
      </c>
    </row>
    <row r="2629" spans="1:3" x14ac:dyDescent="0.2">
      <c r="A2629" t="s">
        <v>125</v>
      </c>
      <c r="B2629" s="4">
        <f t="shared" ca="1" si="87"/>
        <v>45291</v>
      </c>
      <c r="C2629" s="5">
        <v>51820</v>
      </c>
    </row>
    <row r="2630" spans="1:3" x14ac:dyDescent="0.2">
      <c r="A2630" t="s">
        <v>132</v>
      </c>
      <c r="B2630" s="4">
        <f t="shared" ca="1" si="87"/>
        <v>45291</v>
      </c>
      <c r="C2630" s="5">
        <v>81465</v>
      </c>
    </row>
    <row r="2631" spans="1:3" x14ac:dyDescent="0.2">
      <c r="A2631" t="s">
        <v>133</v>
      </c>
      <c r="B2631" s="4">
        <f t="shared" ca="1" si="87"/>
        <v>45291</v>
      </c>
      <c r="C2631" s="5">
        <v>29505</v>
      </c>
    </row>
    <row r="2632" spans="1:3" x14ac:dyDescent="0.2">
      <c r="A2632" t="s">
        <v>141</v>
      </c>
      <c r="B2632" s="4">
        <f t="shared" ca="1" si="87"/>
        <v>45291</v>
      </c>
      <c r="C2632" s="5">
        <v>64550</v>
      </c>
    </row>
    <row r="2633" spans="1:3" x14ac:dyDescent="0.2">
      <c r="A2633" t="s">
        <v>158</v>
      </c>
      <c r="B2633" s="4">
        <f t="shared" ca="1" si="87"/>
        <v>45291</v>
      </c>
      <c r="C2633" s="5">
        <v>65435</v>
      </c>
    </row>
    <row r="2634" spans="1:3" x14ac:dyDescent="0.2">
      <c r="A2634" t="s">
        <v>176</v>
      </c>
      <c r="B2634" s="4">
        <f t="shared" ca="1" si="87"/>
        <v>45291</v>
      </c>
      <c r="C2634" s="5">
        <v>49145</v>
      </c>
    </row>
    <row r="2635" spans="1:3" x14ac:dyDescent="0.2">
      <c r="A2635" t="s">
        <v>183</v>
      </c>
      <c r="B2635" s="4">
        <f t="shared" ca="1" si="87"/>
        <v>45291</v>
      </c>
      <c r="C2635" s="5">
        <v>31410</v>
      </c>
    </row>
    <row r="2636" spans="1:3" x14ac:dyDescent="0.2">
      <c r="A2636" t="s">
        <v>187</v>
      </c>
      <c r="B2636" s="4">
        <f t="shared" ca="1" si="87"/>
        <v>45291</v>
      </c>
      <c r="C2636" s="5">
        <v>43290</v>
      </c>
    </row>
    <row r="2637" spans="1:3" x14ac:dyDescent="0.2">
      <c r="A2637" t="s">
        <v>198</v>
      </c>
      <c r="B2637" s="4">
        <f t="shared" ca="1" si="87"/>
        <v>45291</v>
      </c>
      <c r="C2637" s="5">
        <v>34735</v>
      </c>
    </row>
    <row r="2638" spans="1:3" x14ac:dyDescent="0.2">
      <c r="A2638" t="s">
        <v>204</v>
      </c>
      <c r="B2638" s="4">
        <f t="shared" ca="1" si="87"/>
        <v>45291</v>
      </c>
      <c r="C2638" s="5">
        <v>62945</v>
      </c>
    </row>
    <row r="2639" spans="1:3" x14ac:dyDescent="0.2">
      <c r="A2639" t="s">
        <v>205</v>
      </c>
      <c r="B2639" s="4">
        <f t="shared" ca="1" si="87"/>
        <v>45291</v>
      </c>
      <c r="C2639" s="5">
        <v>46225</v>
      </c>
    </row>
    <row r="2640" spans="1:3" x14ac:dyDescent="0.2">
      <c r="A2640" t="s">
        <v>227</v>
      </c>
      <c r="B2640" s="4">
        <f t="shared" ca="1" si="87"/>
        <v>45291</v>
      </c>
      <c r="C2640" s="5">
        <v>37960</v>
      </c>
    </row>
    <row r="2641" spans="1:3" x14ac:dyDescent="0.2">
      <c r="A2641" t="s">
        <v>242</v>
      </c>
      <c r="B2641" s="4">
        <f t="shared" ca="1" si="87"/>
        <v>45291</v>
      </c>
      <c r="C2641" s="5">
        <v>65730</v>
      </c>
    </row>
    <row r="2642" spans="1:3" x14ac:dyDescent="0.2">
      <c r="A2642" t="s">
        <v>243</v>
      </c>
      <c r="B2642" s="4">
        <f t="shared" ca="1" si="87"/>
        <v>45291</v>
      </c>
      <c r="C2642" s="5">
        <v>40525</v>
      </c>
    </row>
    <row r="2643" spans="1:3" x14ac:dyDescent="0.2">
      <c r="A2643" t="s">
        <v>271</v>
      </c>
      <c r="B2643" s="4">
        <f t="shared" ca="1" si="87"/>
        <v>45291</v>
      </c>
      <c r="C2643" s="5">
        <v>38255</v>
      </c>
    </row>
    <row r="2644" spans="1:3" x14ac:dyDescent="0.2">
      <c r="A2644" t="s">
        <v>302</v>
      </c>
      <c r="B2644" s="4">
        <f t="shared" ca="1" si="87"/>
        <v>45291</v>
      </c>
      <c r="C2644" s="5">
        <v>53505</v>
      </c>
    </row>
    <row r="2645" spans="1:3" x14ac:dyDescent="0.2">
      <c r="A2645" t="s">
        <v>306</v>
      </c>
      <c r="B2645" s="4">
        <f t="shared" ca="1" si="87"/>
        <v>45291</v>
      </c>
      <c r="C2645" s="5">
        <v>39770</v>
      </c>
    </row>
    <row r="2646" spans="1:3" x14ac:dyDescent="0.2">
      <c r="A2646" t="s">
        <v>320</v>
      </c>
      <c r="B2646" s="4">
        <f t="shared" ca="1" si="87"/>
        <v>45291</v>
      </c>
      <c r="C2646" s="5">
        <v>81655</v>
      </c>
    </row>
    <row r="2647" spans="1:3" x14ac:dyDescent="0.2">
      <c r="A2647" t="s">
        <v>333</v>
      </c>
      <c r="B2647" s="4">
        <f t="shared" ca="1" si="87"/>
        <v>45291</v>
      </c>
      <c r="C2647" s="5">
        <v>35615</v>
      </c>
    </row>
    <row r="2648" spans="1:3" x14ac:dyDescent="0.2">
      <c r="A2648" t="s">
        <v>347</v>
      </c>
      <c r="B2648" s="4">
        <f t="shared" ca="1" si="87"/>
        <v>45291</v>
      </c>
      <c r="C2648" s="5">
        <v>64115</v>
      </c>
    </row>
    <row r="2649" spans="1:3" x14ac:dyDescent="0.2">
      <c r="A2649" t="s">
        <v>357</v>
      </c>
      <c r="B2649" s="4">
        <f t="shared" ca="1" si="87"/>
        <v>45291</v>
      </c>
      <c r="C2649" s="5">
        <v>64880</v>
      </c>
    </row>
    <row r="2650" spans="1:3" x14ac:dyDescent="0.2">
      <c r="A2650" t="s">
        <v>363</v>
      </c>
      <c r="B2650" s="4">
        <f t="shared" ca="1" si="87"/>
        <v>45291</v>
      </c>
      <c r="C2650" s="5">
        <v>58975</v>
      </c>
    </row>
    <row r="2651" spans="1:3" x14ac:dyDescent="0.2">
      <c r="A2651" t="s">
        <v>368</v>
      </c>
      <c r="B2651" s="4">
        <f t="shared" ca="1" si="87"/>
        <v>45291</v>
      </c>
      <c r="C2651" s="5">
        <v>17465</v>
      </c>
    </row>
    <row r="2652" spans="1:3" x14ac:dyDescent="0.2">
      <c r="A2652" t="s">
        <v>371</v>
      </c>
      <c r="B2652" s="4">
        <f t="shared" ca="1" si="87"/>
        <v>45291</v>
      </c>
      <c r="C2652" s="5">
        <v>55135</v>
      </c>
    </row>
    <row r="2653" spans="1:3" x14ac:dyDescent="0.2">
      <c r="A2653" t="s">
        <v>381</v>
      </c>
      <c r="B2653" s="4">
        <f t="shared" ca="1" si="87"/>
        <v>45291</v>
      </c>
      <c r="C2653" s="5">
        <v>62970</v>
      </c>
    </row>
    <row r="2654" spans="1:3" x14ac:dyDescent="0.2">
      <c r="A2654" t="s">
        <v>388</v>
      </c>
      <c r="B2654" s="4">
        <f t="shared" ca="1" si="87"/>
        <v>45291</v>
      </c>
      <c r="C2654" s="5">
        <v>31815</v>
      </c>
    </row>
    <row r="2655" spans="1:3" x14ac:dyDescent="0.2">
      <c r="A2655" t="s">
        <v>389</v>
      </c>
      <c r="B2655" s="4">
        <f t="shared" ca="1" si="87"/>
        <v>45291</v>
      </c>
      <c r="C2655" s="5">
        <v>35635</v>
      </c>
    </row>
    <row r="2656" spans="1:3" x14ac:dyDescent="0.2">
      <c r="A2656" t="s">
        <v>413</v>
      </c>
      <c r="B2656" s="4">
        <f t="shared" ca="1" si="87"/>
        <v>45291</v>
      </c>
      <c r="C2656" s="5">
        <v>71860</v>
      </c>
    </row>
    <row r="2657" spans="1:3" x14ac:dyDescent="0.2">
      <c r="A2657" t="s">
        <v>415</v>
      </c>
      <c r="B2657" s="4">
        <f t="shared" ca="1" si="87"/>
        <v>45291</v>
      </c>
      <c r="C2657" s="5">
        <v>74150</v>
      </c>
    </row>
    <row r="2658" spans="1:3" x14ac:dyDescent="0.2">
      <c r="A2658" t="s">
        <v>428</v>
      </c>
      <c r="B2658" s="4">
        <f t="shared" ca="1" si="87"/>
        <v>45291</v>
      </c>
      <c r="C2658" s="5">
        <v>72670</v>
      </c>
    </row>
    <row r="2659" spans="1:3" x14ac:dyDescent="0.2">
      <c r="A2659" t="s">
        <v>445</v>
      </c>
      <c r="B2659" s="4">
        <f t="shared" ca="1" si="87"/>
        <v>45291</v>
      </c>
      <c r="C2659" s="5">
        <v>80175</v>
      </c>
    </row>
    <row r="2660" spans="1:3" x14ac:dyDescent="0.2">
      <c r="A2660" t="s">
        <v>49</v>
      </c>
      <c r="B2660" s="4">
        <f t="shared" ref="B2660:B2687" ca="1" si="88">TODAY()-112</f>
        <v>45292</v>
      </c>
      <c r="C2660" s="5">
        <v>59375</v>
      </c>
    </row>
    <row r="2661" spans="1:3" x14ac:dyDescent="0.2">
      <c r="A2661" t="s">
        <v>66</v>
      </c>
      <c r="B2661" s="4">
        <f t="shared" ca="1" si="88"/>
        <v>45292</v>
      </c>
      <c r="C2661" s="5">
        <v>30935</v>
      </c>
    </row>
    <row r="2662" spans="1:3" x14ac:dyDescent="0.2">
      <c r="A2662" t="s">
        <v>96</v>
      </c>
      <c r="B2662" s="4">
        <f t="shared" ca="1" si="88"/>
        <v>45292</v>
      </c>
      <c r="C2662" s="5">
        <v>29350</v>
      </c>
    </row>
    <row r="2663" spans="1:3" x14ac:dyDescent="0.2">
      <c r="A2663" t="s">
        <v>108</v>
      </c>
      <c r="B2663" s="4">
        <f t="shared" ca="1" si="88"/>
        <v>45292</v>
      </c>
      <c r="C2663" s="5">
        <v>74705</v>
      </c>
    </row>
    <row r="2664" spans="1:3" x14ac:dyDescent="0.2">
      <c r="A2664" t="s">
        <v>113</v>
      </c>
      <c r="B2664" s="4">
        <f t="shared" ca="1" si="88"/>
        <v>45292</v>
      </c>
      <c r="C2664" s="5">
        <v>82100</v>
      </c>
    </row>
    <row r="2665" spans="1:3" x14ac:dyDescent="0.2">
      <c r="A2665" t="s">
        <v>130</v>
      </c>
      <c r="B2665" s="4">
        <f t="shared" ca="1" si="88"/>
        <v>45292</v>
      </c>
      <c r="C2665" s="5">
        <v>40450</v>
      </c>
    </row>
    <row r="2666" spans="1:3" x14ac:dyDescent="0.2">
      <c r="A2666" t="s">
        <v>132</v>
      </c>
      <c r="B2666" s="4">
        <f t="shared" ca="1" si="88"/>
        <v>45292</v>
      </c>
      <c r="C2666" s="5">
        <v>64955</v>
      </c>
    </row>
    <row r="2667" spans="1:3" x14ac:dyDescent="0.2">
      <c r="A2667" t="s">
        <v>140</v>
      </c>
      <c r="B2667" s="4">
        <f t="shared" ca="1" si="88"/>
        <v>45292</v>
      </c>
      <c r="C2667" s="5">
        <v>30125</v>
      </c>
    </row>
    <row r="2668" spans="1:3" x14ac:dyDescent="0.2">
      <c r="A2668" t="s">
        <v>141</v>
      </c>
      <c r="B2668" s="4">
        <f t="shared" ca="1" si="88"/>
        <v>45292</v>
      </c>
      <c r="C2668" s="5">
        <v>32525</v>
      </c>
    </row>
    <row r="2669" spans="1:3" x14ac:dyDescent="0.2">
      <c r="A2669" t="s">
        <v>158</v>
      </c>
      <c r="B2669" s="4">
        <f t="shared" ca="1" si="88"/>
        <v>45292</v>
      </c>
      <c r="C2669" s="5">
        <v>57990</v>
      </c>
    </row>
    <row r="2670" spans="1:3" x14ac:dyDescent="0.2">
      <c r="A2670" t="s">
        <v>161</v>
      </c>
      <c r="B2670" s="4">
        <f t="shared" ca="1" si="88"/>
        <v>45292</v>
      </c>
      <c r="C2670" s="5">
        <v>42835</v>
      </c>
    </row>
    <row r="2671" spans="1:3" x14ac:dyDescent="0.2">
      <c r="A2671" t="s">
        <v>165</v>
      </c>
      <c r="B2671" s="4">
        <f t="shared" ca="1" si="88"/>
        <v>45292</v>
      </c>
      <c r="C2671" s="5">
        <v>84565</v>
      </c>
    </row>
    <row r="2672" spans="1:3" x14ac:dyDescent="0.2">
      <c r="A2672" t="s">
        <v>172</v>
      </c>
      <c r="B2672" s="4">
        <f t="shared" ca="1" si="88"/>
        <v>45292</v>
      </c>
      <c r="C2672" s="5">
        <v>76100</v>
      </c>
    </row>
    <row r="2673" spans="1:3" x14ac:dyDescent="0.2">
      <c r="A2673" t="s">
        <v>205</v>
      </c>
      <c r="B2673" s="4">
        <f t="shared" ca="1" si="88"/>
        <v>45292</v>
      </c>
      <c r="C2673" s="5">
        <v>81130</v>
      </c>
    </row>
    <row r="2674" spans="1:3" x14ac:dyDescent="0.2">
      <c r="A2674" t="s">
        <v>227</v>
      </c>
      <c r="B2674" s="4">
        <f t="shared" ca="1" si="88"/>
        <v>45292</v>
      </c>
      <c r="C2674" s="5">
        <v>66570</v>
      </c>
    </row>
    <row r="2675" spans="1:3" x14ac:dyDescent="0.2">
      <c r="A2675" t="s">
        <v>245</v>
      </c>
      <c r="B2675" s="4">
        <f t="shared" ca="1" si="88"/>
        <v>45292</v>
      </c>
      <c r="C2675" s="5">
        <v>50600</v>
      </c>
    </row>
    <row r="2676" spans="1:3" x14ac:dyDescent="0.2">
      <c r="A2676" t="s">
        <v>261</v>
      </c>
      <c r="B2676" s="4">
        <f t="shared" ca="1" si="88"/>
        <v>45292</v>
      </c>
      <c r="C2676" s="5">
        <v>34755</v>
      </c>
    </row>
    <row r="2677" spans="1:3" x14ac:dyDescent="0.2">
      <c r="A2677" t="s">
        <v>306</v>
      </c>
      <c r="B2677" s="4">
        <f t="shared" ca="1" si="88"/>
        <v>45292</v>
      </c>
      <c r="C2677" s="5">
        <v>64415</v>
      </c>
    </row>
    <row r="2678" spans="1:3" x14ac:dyDescent="0.2">
      <c r="A2678" t="s">
        <v>313</v>
      </c>
      <c r="B2678" s="4">
        <f t="shared" ca="1" si="88"/>
        <v>45292</v>
      </c>
      <c r="C2678" s="5">
        <v>9765</v>
      </c>
    </row>
    <row r="2679" spans="1:3" x14ac:dyDescent="0.2">
      <c r="A2679" t="s">
        <v>314</v>
      </c>
      <c r="B2679" s="4">
        <f t="shared" ca="1" si="88"/>
        <v>45292</v>
      </c>
      <c r="C2679" s="5">
        <v>69520</v>
      </c>
    </row>
    <row r="2680" spans="1:3" x14ac:dyDescent="0.2">
      <c r="A2680" t="s">
        <v>320</v>
      </c>
      <c r="B2680" s="4">
        <f t="shared" ca="1" si="88"/>
        <v>45292</v>
      </c>
      <c r="C2680" s="5">
        <v>11685</v>
      </c>
    </row>
    <row r="2681" spans="1:3" x14ac:dyDescent="0.2">
      <c r="A2681" t="s">
        <v>328</v>
      </c>
      <c r="B2681" s="4">
        <f t="shared" ca="1" si="88"/>
        <v>45292</v>
      </c>
      <c r="C2681" s="5">
        <v>5355</v>
      </c>
    </row>
    <row r="2682" spans="1:3" x14ac:dyDescent="0.2">
      <c r="A2682" t="s">
        <v>352</v>
      </c>
      <c r="B2682" s="4">
        <f t="shared" ca="1" si="88"/>
        <v>45292</v>
      </c>
      <c r="C2682" s="5">
        <v>43340</v>
      </c>
    </row>
    <row r="2683" spans="1:3" x14ac:dyDescent="0.2">
      <c r="A2683" t="s">
        <v>363</v>
      </c>
      <c r="B2683" s="4">
        <f t="shared" ca="1" si="88"/>
        <v>45292</v>
      </c>
      <c r="C2683" s="5">
        <v>79530</v>
      </c>
    </row>
    <row r="2684" spans="1:3" x14ac:dyDescent="0.2">
      <c r="A2684" t="s">
        <v>381</v>
      </c>
      <c r="B2684" s="4">
        <f t="shared" ca="1" si="88"/>
        <v>45292</v>
      </c>
      <c r="C2684" s="5">
        <v>36675</v>
      </c>
    </row>
    <row r="2685" spans="1:3" x14ac:dyDescent="0.2">
      <c r="A2685" t="s">
        <v>420</v>
      </c>
      <c r="B2685" s="4">
        <f t="shared" ca="1" si="88"/>
        <v>45292</v>
      </c>
      <c r="C2685" s="5">
        <v>38610</v>
      </c>
    </row>
    <row r="2686" spans="1:3" x14ac:dyDescent="0.2">
      <c r="A2686" t="s">
        <v>436</v>
      </c>
      <c r="B2686" s="4">
        <f t="shared" ca="1" si="88"/>
        <v>45292</v>
      </c>
      <c r="C2686" s="5">
        <v>72375</v>
      </c>
    </row>
    <row r="2687" spans="1:3" x14ac:dyDescent="0.2">
      <c r="A2687" t="s">
        <v>445</v>
      </c>
      <c r="B2687" s="4">
        <f t="shared" ca="1" si="88"/>
        <v>45292</v>
      </c>
      <c r="C2687" s="5">
        <v>34160</v>
      </c>
    </row>
    <row r="2688" spans="1:3" x14ac:dyDescent="0.2">
      <c r="A2688" t="s">
        <v>49</v>
      </c>
      <c r="B2688" s="4">
        <f t="shared" ref="B2688:B2717" ca="1" si="89">TODAY()-111</f>
        <v>45293</v>
      </c>
      <c r="C2688" s="5">
        <v>10020</v>
      </c>
    </row>
    <row r="2689" spans="1:3" x14ac:dyDescent="0.2">
      <c r="A2689" t="s">
        <v>51</v>
      </c>
      <c r="B2689" s="4">
        <f t="shared" ca="1" si="89"/>
        <v>45293</v>
      </c>
      <c r="C2689" s="5">
        <v>76315</v>
      </c>
    </row>
    <row r="2690" spans="1:3" x14ac:dyDescent="0.2">
      <c r="A2690" t="s">
        <v>59</v>
      </c>
      <c r="B2690" s="4">
        <f t="shared" ca="1" si="89"/>
        <v>45293</v>
      </c>
      <c r="C2690" s="5">
        <v>64300</v>
      </c>
    </row>
    <row r="2691" spans="1:3" x14ac:dyDescent="0.2">
      <c r="A2691" t="s">
        <v>70</v>
      </c>
      <c r="B2691" s="4">
        <f t="shared" ca="1" si="89"/>
        <v>45293</v>
      </c>
      <c r="C2691" s="5">
        <v>23585</v>
      </c>
    </row>
    <row r="2692" spans="1:3" x14ac:dyDescent="0.2">
      <c r="A2692" t="s">
        <v>80</v>
      </c>
      <c r="B2692" s="4">
        <f t="shared" ca="1" si="89"/>
        <v>45293</v>
      </c>
      <c r="C2692" s="5">
        <v>22795</v>
      </c>
    </row>
    <row r="2693" spans="1:3" x14ac:dyDescent="0.2">
      <c r="A2693" t="s">
        <v>93</v>
      </c>
      <c r="B2693" s="4">
        <f t="shared" ca="1" si="89"/>
        <v>45293</v>
      </c>
      <c r="C2693" s="5">
        <v>38155</v>
      </c>
    </row>
    <row r="2694" spans="1:3" x14ac:dyDescent="0.2">
      <c r="A2694" t="s">
        <v>96</v>
      </c>
      <c r="B2694" s="4">
        <f t="shared" ca="1" si="89"/>
        <v>45293</v>
      </c>
      <c r="C2694" s="5">
        <v>21930</v>
      </c>
    </row>
    <row r="2695" spans="1:3" x14ac:dyDescent="0.2">
      <c r="A2695" t="s">
        <v>113</v>
      </c>
      <c r="B2695" s="4">
        <f t="shared" ca="1" si="89"/>
        <v>45293</v>
      </c>
      <c r="C2695" s="5">
        <v>70765</v>
      </c>
    </row>
    <row r="2696" spans="1:3" x14ac:dyDescent="0.2">
      <c r="A2696" t="s">
        <v>140</v>
      </c>
      <c r="B2696" s="4">
        <f t="shared" ca="1" si="89"/>
        <v>45293</v>
      </c>
      <c r="C2696" s="5">
        <v>66720</v>
      </c>
    </row>
    <row r="2697" spans="1:3" x14ac:dyDescent="0.2">
      <c r="A2697" t="s">
        <v>155</v>
      </c>
      <c r="B2697" s="4">
        <f t="shared" ca="1" si="89"/>
        <v>45293</v>
      </c>
      <c r="C2697" s="5">
        <v>13860</v>
      </c>
    </row>
    <row r="2698" spans="1:3" x14ac:dyDescent="0.2">
      <c r="A2698" t="s">
        <v>161</v>
      </c>
      <c r="B2698" s="4">
        <f t="shared" ca="1" si="89"/>
        <v>45293</v>
      </c>
      <c r="C2698" s="5">
        <v>30405</v>
      </c>
    </row>
    <row r="2699" spans="1:3" x14ac:dyDescent="0.2">
      <c r="A2699" t="s">
        <v>175</v>
      </c>
      <c r="B2699" s="4">
        <f t="shared" ca="1" si="89"/>
        <v>45293</v>
      </c>
      <c r="C2699" s="5">
        <v>20650</v>
      </c>
    </row>
    <row r="2700" spans="1:3" x14ac:dyDescent="0.2">
      <c r="A2700" t="s">
        <v>176</v>
      </c>
      <c r="B2700" s="4">
        <f t="shared" ca="1" si="89"/>
        <v>45293</v>
      </c>
      <c r="C2700" s="5">
        <v>57540</v>
      </c>
    </row>
    <row r="2701" spans="1:3" x14ac:dyDescent="0.2">
      <c r="A2701" t="s">
        <v>205</v>
      </c>
      <c r="B2701" s="4">
        <f t="shared" ca="1" si="89"/>
        <v>45293</v>
      </c>
      <c r="C2701" s="5">
        <v>83695</v>
      </c>
    </row>
    <row r="2702" spans="1:3" x14ac:dyDescent="0.2">
      <c r="A2702" t="s">
        <v>243</v>
      </c>
      <c r="B2702" s="4">
        <f t="shared" ca="1" si="89"/>
        <v>45293</v>
      </c>
      <c r="C2702" s="5">
        <v>6780</v>
      </c>
    </row>
    <row r="2703" spans="1:3" x14ac:dyDescent="0.2">
      <c r="A2703" t="s">
        <v>248</v>
      </c>
      <c r="B2703" s="4">
        <f t="shared" ca="1" si="89"/>
        <v>45293</v>
      </c>
      <c r="C2703" s="5">
        <v>30920</v>
      </c>
    </row>
    <row r="2704" spans="1:3" x14ac:dyDescent="0.2">
      <c r="A2704" t="s">
        <v>271</v>
      </c>
      <c r="B2704" s="4">
        <f t="shared" ca="1" si="89"/>
        <v>45293</v>
      </c>
      <c r="C2704" s="5">
        <v>68325</v>
      </c>
    </row>
    <row r="2705" spans="1:3" x14ac:dyDescent="0.2">
      <c r="A2705" t="s">
        <v>314</v>
      </c>
      <c r="B2705" s="4">
        <f t="shared" ca="1" si="89"/>
        <v>45293</v>
      </c>
      <c r="C2705" s="5">
        <v>38625</v>
      </c>
    </row>
    <row r="2706" spans="1:3" x14ac:dyDescent="0.2">
      <c r="A2706" t="s">
        <v>320</v>
      </c>
      <c r="B2706" s="4">
        <f t="shared" ca="1" si="89"/>
        <v>45293</v>
      </c>
      <c r="C2706" s="5">
        <v>7110</v>
      </c>
    </row>
    <row r="2707" spans="1:3" x14ac:dyDescent="0.2">
      <c r="A2707" t="s">
        <v>328</v>
      </c>
      <c r="B2707" s="4">
        <f t="shared" ca="1" si="89"/>
        <v>45293</v>
      </c>
      <c r="C2707" s="5">
        <v>68300</v>
      </c>
    </row>
    <row r="2708" spans="1:3" x14ac:dyDescent="0.2">
      <c r="A2708" t="s">
        <v>337</v>
      </c>
      <c r="B2708" s="4">
        <f t="shared" ca="1" si="89"/>
        <v>45293</v>
      </c>
      <c r="C2708" s="5">
        <v>39385</v>
      </c>
    </row>
    <row r="2709" spans="1:3" x14ac:dyDescent="0.2">
      <c r="A2709" t="s">
        <v>356</v>
      </c>
      <c r="B2709" s="4">
        <f t="shared" ca="1" si="89"/>
        <v>45293</v>
      </c>
      <c r="C2709" s="5">
        <v>78945</v>
      </c>
    </row>
    <row r="2710" spans="1:3" x14ac:dyDescent="0.2">
      <c r="A2710" t="s">
        <v>363</v>
      </c>
      <c r="B2710" s="4">
        <f t="shared" ca="1" si="89"/>
        <v>45293</v>
      </c>
      <c r="C2710" s="5">
        <v>55250</v>
      </c>
    </row>
    <row r="2711" spans="1:3" x14ac:dyDescent="0.2">
      <c r="A2711" t="s">
        <v>368</v>
      </c>
      <c r="B2711" s="4">
        <f t="shared" ca="1" si="89"/>
        <v>45293</v>
      </c>
      <c r="C2711" s="5">
        <v>40490</v>
      </c>
    </row>
    <row r="2712" spans="1:3" x14ac:dyDescent="0.2">
      <c r="A2712" t="s">
        <v>407</v>
      </c>
      <c r="B2712" s="4">
        <f t="shared" ca="1" si="89"/>
        <v>45293</v>
      </c>
      <c r="C2712" s="5">
        <v>34800</v>
      </c>
    </row>
    <row r="2713" spans="1:3" x14ac:dyDescent="0.2">
      <c r="A2713" t="s">
        <v>415</v>
      </c>
      <c r="B2713" s="4">
        <f t="shared" ca="1" si="89"/>
        <v>45293</v>
      </c>
      <c r="C2713" s="5">
        <v>56010</v>
      </c>
    </row>
    <row r="2714" spans="1:3" x14ac:dyDescent="0.2">
      <c r="A2714" t="s">
        <v>416</v>
      </c>
      <c r="B2714" s="4">
        <f t="shared" ca="1" si="89"/>
        <v>45293</v>
      </c>
      <c r="C2714" s="5">
        <v>59585</v>
      </c>
    </row>
    <row r="2715" spans="1:3" x14ac:dyDescent="0.2">
      <c r="A2715" t="s">
        <v>431</v>
      </c>
      <c r="B2715" s="4">
        <f t="shared" ca="1" si="89"/>
        <v>45293</v>
      </c>
      <c r="C2715" s="5">
        <v>70315</v>
      </c>
    </row>
    <row r="2716" spans="1:3" x14ac:dyDescent="0.2">
      <c r="A2716" t="s">
        <v>436</v>
      </c>
      <c r="B2716" s="4">
        <f t="shared" ca="1" si="89"/>
        <v>45293</v>
      </c>
      <c r="C2716" s="5">
        <v>67210</v>
      </c>
    </row>
    <row r="2717" spans="1:3" x14ac:dyDescent="0.2">
      <c r="A2717" t="s">
        <v>445</v>
      </c>
      <c r="B2717" s="4">
        <f t="shared" ca="1" si="89"/>
        <v>45293</v>
      </c>
      <c r="C2717" s="5">
        <v>32085</v>
      </c>
    </row>
    <row r="2718" spans="1:3" x14ac:dyDescent="0.2">
      <c r="A2718" t="s">
        <v>51</v>
      </c>
      <c r="B2718" s="4">
        <f t="shared" ref="B2718:B2743" ca="1" si="90">TODAY()-110</f>
        <v>45294</v>
      </c>
      <c r="C2718" s="5">
        <v>70360</v>
      </c>
    </row>
    <row r="2719" spans="1:3" x14ac:dyDescent="0.2">
      <c r="A2719" t="s">
        <v>59</v>
      </c>
      <c r="B2719" s="4">
        <f t="shared" ca="1" si="90"/>
        <v>45294</v>
      </c>
      <c r="C2719" s="5">
        <v>60015</v>
      </c>
    </row>
    <row r="2720" spans="1:3" x14ac:dyDescent="0.2">
      <c r="A2720" t="s">
        <v>72</v>
      </c>
      <c r="B2720" s="4">
        <f t="shared" ca="1" si="90"/>
        <v>45294</v>
      </c>
      <c r="C2720" s="5">
        <v>16225</v>
      </c>
    </row>
    <row r="2721" spans="1:3" x14ac:dyDescent="0.2">
      <c r="A2721" t="s">
        <v>103</v>
      </c>
      <c r="B2721" s="4">
        <f t="shared" ca="1" si="90"/>
        <v>45294</v>
      </c>
      <c r="C2721" s="5">
        <v>47835</v>
      </c>
    </row>
    <row r="2722" spans="1:3" x14ac:dyDescent="0.2">
      <c r="A2722" t="s">
        <v>113</v>
      </c>
      <c r="B2722" s="4">
        <f t="shared" ca="1" si="90"/>
        <v>45294</v>
      </c>
      <c r="C2722" s="5">
        <v>8625</v>
      </c>
    </row>
    <row r="2723" spans="1:3" x14ac:dyDescent="0.2">
      <c r="A2723" t="s">
        <v>118</v>
      </c>
      <c r="B2723" s="4">
        <f t="shared" ca="1" si="90"/>
        <v>45294</v>
      </c>
      <c r="C2723" s="5">
        <v>31115</v>
      </c>
    </row>
    <row r="2724" spans="1:3" x14ac:dyDescent="0.2">
      <c r="A2724" t="s">
        <v>132</v>
      </c>
      <c r="B2724" s="4">
        <f t="shared" ca="1" si="90"/>
        <v>45294</v>
      </c>
      <c r="C2724" s="5">
        <v>56715</v>
      </c>
    </row>
    <row r="2725" spans="1:3" x14ac:dyDescent="0.2">
      <c r="A2725" t="s">
        <v>133</v>
      </c>
      <c r="B2725" s="4">
        <f t="shared" ca="1" si="90"/>
        <v>45294</v>
      </c>
      <c r="C2725" s="5">
        <v>45525</v>
      </c>
    </row>
    <row r="2726" spans="1:3" x14ac:dyDescent="0.2">
      <c r="A2726" t="s">
        <v>155</v>
      </c>
      <c r="B2726" s="4">
        <f t="shared" ca="1" si="90"/>
        <v>45294</v>
      </c>
      <c r="C2726" s="5">
        <v>59950</v>
      </c>
    </row>
    <row r="2727" spans="1:3" x14ac:dyDescent="0.2">
      <c r="A2727" t="s">
        <v>161</v>
      </c>
      <c r="B2727" s="4">
        <f t="shared" ca="1" si="90"/>
        <v>45294</v>
      </c>
      <c r="C2727" s="5">
        <v>64460</v>
      </c>
    </row>
    <row r="2728" spans="1:3" x14ac:dyDescent="0.2">
      <c r="A2728" t="s">
        <v>165</v>
      </c>
      <c r="B2728" s="4">
        <f t="shared" ca="1" si="90"/>
        <v>45294</v>
      </c>
      <c r="C2728" s="5">
        <v>46535</v>
      </c>
    </row>
    <row r="2729" spans="1:3" x14ac:dyDescent="0.2">
      <c r="A2729" t="s">
        <v>194</v>
      </c>
      <c r="B2729" s="4">
        <f t="shared" ca="1" si="90"/>
        <v>45294</v>
      </c>
      <c r="C2729" s="5">
        <v>28650</v>
      </c>
    </row>
    <row r="2730" spans="1:3" x14ac:dyDescent="0.2">
      <c r="A2730" t="s">
        <v>198</v>
      </c>
      <c r="B2730" s="4">
        <f t="shared" ca="1" si="90"/>
        <v>45294</v>
      </c>
      <c r="C2730" s="5">
        <v>22595</v>
      </c>
    </row>
    <row r="2731" spans="1:3" x14ac:dyDescent="0.2">
      <c r="A2731" t="s">
        <v>204</v>
      </c>
      <c r="B2731" s="4">
        <f t="shared" ca="1" si="90"/>
        <v>45294</v>
      </c>
      <c r="C2731" s="5">
        <v>66175</v>
      </c>
    </row>
    <row r="2732" spans="1:3" x14ac:dyDescent="0.2">
      <c r="A2732" t="s">
        <v>205</v>
      </c>
      <c r="B2732" s="4">
        <f t="shared" ca="1" si="90"/>
        <v>45294</v>
      </c>
      <c r="C2732" s="5">
        <v>78385</v>
      </c>
    </row>
    <row r="2733" spans="1:3" x14ac:dyDescent="0.2">
      <c r="A2733" t="s">
        <v>306</v>
      </c>
      <c r="B2733" s="4">
        <f t="shared" ca="1" si="90"/>
        <v>45294</v>
      </c>
      <c r="C2733" s="5">
        <v>53875</v>
      </c>
    </row>
    <row r="2734" spans="1:3" x14ac:dyDescent="0.2">
      <c r="A2734" t="s">
        <v>337</v>
      </c>
      <c r="B2734" s="4">
        <f t="shared" ca="1" si="90"/>
        <v>45294</v>
      </c>
      <c r="C2734" s="5">
        <v>76910</v>
      </c>
    </row>
    <row r="2735" spans="1:3" x14ac:dyDescent="0.2">
      <c r="A2735" t="s">
        <v>357</v>
      </c>
      <c r="B2735" s="4">
        <f t="shared" ca="1" si="90"/>
        <v>45294</v>
      </c>
      <c r="C2735" s="5">
        <v>53080</v>
      </c>
    </row>
    <row r="2736" spans="1:3" x14ac:dyDescent="0.2">
      <c r="A2736" t="s">
        <v>388</v>
      </c>
      <c r="B2736" s="4">
        <f t="shared" ca="1" si="90"/>
        <v>45294</v>
      </c>
      <c r="C2736" s="5">
        <v>77020</v>
      </c>
    </row>
    <row r="2737" spans="1:3" x14ac:dyDescent="0.2">
      <c r="A2737" t="s">
        <v>389</v>
      </c>
      <c r="B2737" s="4">
        <f t="shared" ca="1" si="90"/>
        <v>45294</v>
      </c>
      <c r="C2737" s="5">
        <v>34580</v>
      </c>
    </row>
    <row r="2738" spans="1:3" x14ac:dyDescent="0.2">
      <c r="A2738" t="s">
        <v>393</v>
      </c>
      <c r="B2738" s="4">
        <f t="shared" ca="1" si="90"/>
        <v>45294</v>
      </c>
      <c r="C2738" s="5">
        <v>16070</v>
      </c>
    </row>
    <row r="2739" spans="1:3" x14ac:dyDescent="0.2">
      <c r="A2739" t="s">
        <v>410</v>
      </c>
      <c r="B2739" s="4">
        <f t="shared" ca="1" si="90"/>
        <v>45294</v>
      </c>
      <c r="C2739" s="5">
        <v>21890</v>
      </c>
    </row>
    <row r="2740" spans="1:3" x14ac:dyDescent="0.2">
      <c r="A2740" t="s">
        <v>416</v>
      </c>
      <c r="B2740" s="4">
        <f t="shared" ca="1" si="90"/>
        <v>45294</v>
      </c>
      <c r="C2740" s="5">
        <v>55495</v>
      </c>
    </row>
    <row r="2741" spans="1:3" x14ac:dyDescent="0.2">
      <c r="A2741" t="s">
        <v>423</v>
      </c>
      <c r="B2741" s="4">
        <f t="shared" ca="1" si="90"/>
        <v>45294</v>
      </c>
      <c r="C2741" s="5">
        <v>73095</v>
      </c>
    </row>
    <row r="2742" spans="1:3" x14ac:dyDescent="0.2">
      <c r="A2742" t="s">
        <v>430</v>
      </c>
      <c r="B2742" s="4">
        <f t="shared" ca="1" si="90"/>
        <v>45294</v>
      </c>
      <c r="C2742" s="5">
        <v>75735</v>
      </c>
    </row>
    <row r="2743" spans="1:3" x14ac:dyDescent="0.2">
      <c r="A2743" t="s">
        <v>441</v>
      </c>
      <c r="B2743" s="4">
        <f t="shared" ca="1" si="90"/>
        <v>45294</v>
      </c>
      <c r="C2743" s="5">
        <v>28260</v>
      </c>
    </row>
    <row r="2744" spans="1:3" x14ac:dyDescent="0.2">
      <c r="A2744" t="s">
        <v>51</v>
      </c>
      <c r="B2744" s="4">
        <f t="shared" ref="B2744:B2776" ca="1" si="91">TODAY()-109</f>
        <v>45295</v>
      </c>
      <c r="C2744" s="5">
        <v>78490</v>
      </c>
    </row>
    <row r="2745" spans="1:3" x14ac:dyDescent="0.2">
      <c r="A2745" t="s">
        <v>64</v>
      </c>
      <c r="B2745" s="4">
        <f t="shared" ca="1" si="91"/>
        <v>45295</v>
      </c>
      <c r="C2745" s="5">
        <v>52720</v>
      </c>
    </row>
    <row r="2746" spans="1:3" x14ac:dyDescent="0.2">
      <c r="A2746" t="s">
        <v>66</v>
      </c>
      <c r="B2746" s="4">
        <f t="shared" ca="1" si="91"/>
        <v>45295</v>
      </c>
      <c r="C2746" s="5">
        <v>69155</v>
      </c>
    </row>
    <row r="2747" spans="1:3" x14ac:dyDescent="0.2">
      <c r="A2747" t="s">
        <v>78</v>
      </c>
      <c r="B2747" s="4">
        <f t="shared" ca="1" si="91"/>
        <v>45295</v>
      </c>
      <c r="C2747" s="5">
        <v>21180</v>
      </c>
    </row>
    <row r="2748" spans="1:3" x14ac:dyDescent="0.2">
      <c r="A2748" t="s">
        <v>80</v>
      </c>
      <c r="B2748" s="4">
        <f t="shared" ca="1" si="91"/>
        <v>45295</v>
      </c>
      <c r="C2748" s="5">
        <v>52975</v>
      </c>
    </row>
    <row r="2749" spans="1:3" x14ac:dyDescent="0.2">
      <c r="A2749" t="s">
        <v>96</v>
      </c>
      <c r="B2749" s="4">
        <f t="shared" ca="1" si="91"/>
        <v>45295</v>
      </c>
      <c r="C2749" s="5">
        <v>44085</v>
      </c>
    </row>
    <row r="2750" spans="1:3" x14ac:dyDescent="0.2">
      <c r="A2750" t="s">
        <v>113</v>
      </c>
      <c r="B2750" s="4">
        <f t="shared" ca="1" si="91"/>
        <v>45295</v>
      </c>
      <c r="C2750" s="5">
        <v>13170</v>
      </c>
    </row>
    <row r="2751" spans="1:3" x14ac:dyDescent="0.2">
      <c r="A2751" t="s">
        <v>127</v>
      </c>
      <c r="B2751" s="4">
        <f t="shared" ca="1" si="91"/>
        <v>45295</v>
      </c>
      <c r="C2751" s="5">
        <v>65020</v>
      </c>
    </row>
    <row r="2752" spans="1:3" x14ac:dyDescent="0.2">
      <c r="A2752" t="s">
        <v>130</v>
      </c>
      <c r="B2752" s="4">
        <f t="shared" ca="1" si="91"/>
        <v>45295</v>
      </c>
      <c r="C2752" s="5">
        <v>18295</v>
      </c>
    </row>
    <row r="2753" spans="1:3" x14ac:dyDescent="0.2">
      <c r="A2753" t="s">
        <v>133</v>
      </c>
      <c r="B2753" s="4">
        <f t="shared" ca="1" si="91"/>
        <v>45295</v>
      </c>
      <c r="C2753" s="5">
        <v>48905</v>
      </c>
    </row>
    <row r="2754" spans="1:3" x14ac:dyDescent="0.2">
      <c r="A2754" t="s">
        <v>140</v>
      </c>
      <c r="B2754" s="4">
        <f t="shared" ca="1" si="91"/>
        <v>45295</v>
      </c>
      <c r="C2754" s="5">
        <v>21130</v>
      </c>
    </row>
    <row r="2755" spans="1:3" x14ac:dyDescent="0.2">
      <c r="A2755" t="s">
        <v>141</v>
      </c>
      <c r="B2755" s="4">
        <f t="shared" ca="1" si="91"/>
        <v>45295</v>
      </c>
      <c r="C2755" s="5">
        <v>37220</v>
      </c>
    </row>
    <row r="2756" spans="1:3" x14ac:dyDescent="0.2">
      <c r="A2756" t="s">
        <v>148</v>
      </c>
      <c r="B2756" s="4">
        <f t="shared" ca="1" si="91"/>
        <v>45295</v>
      </c>
      <c r="C2756" s="5">
        <v>58055</v>
      </c>
    </row>
    <row r="2757" spans="1:3" x14ac:dyDescent="0.2">
      <c r="A2757" t="s">
        <v>157</v>
      </c>
      <c r="B2757" s="4">
        <f t="shared" ca="1" si="91"/>
        <v>45295</v>
      </c>
      <c r="C2757" s="5">
        <v>16800</v>
      </c>
    </row>
    <row r="2758" spans="1:3" x14ac:dyDescent="0.2">
      <c r="A2758" t="s">
        <v>161</v>
      </c>
      <c r="B2758" s="4">
        <f t="shared" ca="1" si="91"/>
        <v>45295</v>
      </c>
      <c r="C2758" s="5">
        <v>73295</v>
      </c>
    </row>
    <row r="2759" spans="1:3" x14ac:dyDescent="0.2">
      <c r="A2759" t="s">
        <v>163</v>
      </c>
      <c r="B2759" s="4">
        <f t="shared" ca="1" si="91"/>
        <v>45295</v>
      </c>
      <c r="C2759" s="5">
        <v>71605</v>
      </c>
    </row>
    <row r="2760" spans="1:3" x14ac:dyDescent="0.2">
      <c r="A2760" t="s">
        <v>176</v>
      </c>
      <c r="B2760" s="4">
        <f t="shared" ca="1" si="91"/>
        <v>45295</v>
      </c>
      <c r="C2760" s="5">
        <v>28425</v>
      </c>
    </row>
    <row r="2761" spans="1:3" x14ac:dyDescent="0.2">
      <c r="A2761" t="s">
        <v>181</v>
      </c>
      <c r="B2761" s="4">
        <f t="shared" ca="1" si="91"/>
        <v>45295</v>
      </c>
      <c r="C2761" s="5">
        <v>35130</v>
      </c>
    </row>
    <row r="2762" spans="1:3" x14ac:dyDescent="0.2">
      <c r="A2762" t="s">
        <v>198</v>
      </c>
      <c r="B2762" s="4">
        <f t="shared" ca="1" si="91"/>
        <v>45295</v>
      </c>
      <c r="C2762" s="5">
        <v>56860</v>
      </c>
    </row>
    <row r="2763" spans="1:3" x14ac:dyDescent="0.2">
      <c r="A2763" t="s">
        <v>245</v>
      </c>
      <c r="B2763" s="4">
        <f t="shared" ca="1" si="91"/>
        <v>45295</v>
      </c>
      <c r="C2763" s="5">
        <v>16870</v>
      </c>
    </row>
    <row r="2764" spans="1:3" x14ac:dyDescent="0.2">
      <c r="A2764" t="s">
        <v>248</v>
      </c>
      <c r="B2764" s="4">
        <f t="shared" ca="1" si="91"/>
        <v>45295</v>
      </c>
      <c r="C2764" s="5">
        <v>21035</v>
      </c>
    </row>
    <row r="2765" spans="1:3" x14ac:dyDescent="0.2">
      <c r="A2765" t="s">
        <v>288</v>
      </c>
      <c r="B2765" s="4">
        <f t="shared" ca="1" si="91"/>
        <v>45295</v>
      </c>
      <c r="C2765" s="5">
        <v>23035</v>
      </c>
    </row>
    <row r="2766" spans="1:3" x14ac:dyDescent="0.2">
      <c r="A2766" t="s">
        <v>333</v>
      </c>
      <c r="B2766" s="4">
        <f t="shared" ca="1" si="91"/>
        <v>45295</v>
      </c>
      <c r="C2766" s="5">
        <v>17065</v>
      </c>
    </row>
    <row r="2767" spans="1:3" x14ac:dyDescent="0.2">
      <c r="A2767" t="s">
        <v>352</v>
      </c>
      <c r="B2767" s="4">
        <f t="shared" ca="1" si="91"/>
        <v>45295</v>
      </c>
      <c r="C2767" s="5">
        <v>73850</v>
      </c>
    </row>
    <row r="2768" spans="1:3" x14ac:dyDescent="0.2">
      <c r="A2768" t="s">
        <v>360</v>
      </c>
      <c r="B2768" s="4">
        <f t="shared" ca="1" si="91"/>
        <v>45295</v>
      </c>
      <c r="C2768" s="5">
        <v>82890</v>
      </c>
    </row>
    <row r="2769" spans="1:3" x14ac:dyDescent="0.2">
      <c r="A2769" t="s">
        <v>381</v>
      </c>
      <c r="B2769" s="4">
        <f t="shared" ca="1" si="91"/>
        <v>45295</v>
      </c>
      <c r="C2769" s="5">
        <v>55765</v>
      </c>
    </row>
    <row r="2770" spans="1:3" x14ac:dyDescent="0.2">
      <c r="A2770" t="s">
        <v>393</v>
      </c>
      <c r="B2770" s="4">
        <f t="shared" ca="1" si="91"/>
        <v>45295</v>
      </c>
      <c r="C2770" s="5">
        <v>60150</v>
      </c>
    </row>
    <row r="2771" spans="1:3" x14ac:dyDescent="0.2">
      <c r="A2771" t="s">
        <v>405</v>
      </c>
      <c r="B2771" s="4">
        <f t="shared" ca="1" si="91"/>
        <v>45295</v>
      </c>
      <c r="C2771" s="5">
        <v>45220</v>
      </c>
    </row>
    <row r="2772" spans="1:3" x14ac:dyDescent="0.2">
      <c r="A2772" t="s">
        <v>415</v>
      </c>
      <c r="B2772" s="4">
        <f t="shared" ca="1" si="91"/>
        <v>45295</v>
      </c>
      <c r="C2772" s="5">
        <v>45080</v>
      </c>
    </row>
    <row r="2773" spans="1:3" x14ac:dyDescent="0.2">
      <c r="A2773" t="s">
        <v>418</v>
      </c>
      <c r="B2773" s="4">
        <f t="shared" ca="1" si="91"/>
        <v>45295</v>
      </c>
      <c r="C2773" s="5">
        <v>5670</v>
      </c>
    </row>
    <row r="2774" spans="1:3" x14ac:dyDescent="0.2">
      <c r="A2774" t="s">
        <v>423</v>
      </c>
      <c r="B2774" s="4">
        <f t="shared" ca="1" si="91"/>
        <v>45295</v>
      </c>
      <c r="C2774" s="5">
        <v>6995</v>
      </c>
    </row>
    <row r="2775" spans="1:3" x14ac:dyDescent="0.2">
      <c r="A2775" t="s">
        <v>428</v>
      </c>
      <c r="B2775" s="4">
        <f t="shared" ca="1" si="91"/>
        <v>45295</v>
      </c>
      <c r="C2775" s="5">
        <v>23960</v>
      </c>
    </row>
    <row r="2776" spans="1:3" x14ac:dyDescent="0.2">
      <c r="A2776" t="s">
        <v>431</v>
      </c>
      <c r="B2776" s="4">
        <f t="shared" ca="1" si="91"/>
        <v>45295</v>
      </c>
      <c r="C2776" s="5">
        <v>78520</v>
      </c>
    </row>
    <row r="2777" spans="1:3" x14ac:dyDescent="0.2">
      <c r="A2777" t="s">
        <v>49</v>
      </c>
      <c r="B2777" s="4">
        <f t="shared" ref="B2777:B2809" ca="1" si="92">TODAY()-108</f>
        <v>45296</v>
      </c>
      <c r="C2777" s="5">
        <v>8900</v>
      </c>
    </row>
    <row r="2778" spans="1:3" x14ac:dyDescent="0.2">
      <c r="A2778" t="s">
        <v>108</v>
      </c>
      <c r="B2778" s="4">
        <f t="shared" ca="1" si="92"/>
        <v>45296</v>
      </c>
      <c r="C2778" s="5">
        <v>16545</v>
      </c>
    </row>
    <row r="2779" spans="1:3" x14ac:dyDescent="0.2">
      <c r="A2779" t="s">
        <v>110</v>
      </c>
      <c r="B2779" s="4">
        <f t="shared" ca="1" si="92"/>
        <v>45296</v>
      </c>
      <c r="C2779" s="5">
        <v>63090</v>
      </c>
    </row>
    <row r="2780" spans="1:3" x14ac:dyDescent="0.2">
      <c r="A2780" t="s">
        <v>113</v>
      </c>
      <c r="B2780" s="4">
        <f t="shared" ca="1" si="92"/>
        <v>45296</v>
      </c>
      <c r="C2780" s="5">
        <v>36590</v>
      </c>
    </row>
    <row r="2781" spans="1:3" x14ac:dyDescent="0.2">
      <c r="A2781" t="s">
        <v>125</v>
      </c>
      <c r="B2781" s="4">
        <f t="shared" ca="1" si="92"/>
        <v>45296</v>
      </c>
      <c r="C2781" s="5">
        <v>73405</v>
      </c>
    </row>
    <row r="2782" spans="1:3" x14ac:dyDescent="0.2">
      <c r="A2782" t="s">
        <v>130</v>
      </c>
      <c r="B2782" s="4">
        <f t="shared" ca="1" si="92"/>
        <v>45296</v>
      </c>
      <c r="C2782" s="5">
        <v>5545</v>
      </c>
    </row>
    <row r="2783" spans="1:3" x14ac:dyDescent="0.2">
      <c r="A2783" t="s">
        <v>132</v>
      </c>
      <c r="B2783" s="4">
        <f t="shared" ca="1" si="92"/>
        <v>45296</v>
      </c>
      <c r="C2783" s="5">
        <v>61930</v>
      </c>
    </row>
    <row r="2784" spans="1:3" x14ac:dyDescent="0.2">
      <c r="A2784" t="s">
        <v>133</v>
      </c>
      <c r="B2784" s="4">
        <f t="shared" ca="1" si="92"/>
        <v>45296</v>
      </c>
      <c r="C2784" s="5">
        <v>64275</v>
      </c>
    </row>
    <row r="2785" spans="1:3" x14ac:dyDescent="0.2">
      <c r="A2785" t="s">
        <v>155</v>
      </c>
      <c r="B2785" s="4">
        <f t="shared" ca="1" si="92"/>
        <v>45296</v>
      </c>
      <c r="C2785" s="5">
        <v>78045</v>
      </c>
    </row>
    <row r="2786" spans="1:3" x14ac:dyDescent="0.2">
      <c r="A2786" t="s">
        <v>163</v>
      </c>
      <c r="B2786" s="4">
        <f t="shared" ca="1" si="92"/>
        <v>45296</v>
      </c>
      <c r="C2786" s="5">
        <v>66045</v>
      </c>
    </row>
    <row r="2787" spans="1:3" x14ac:dyDescent="0.2">
      <c r="A2787" t="s">
        <v>165</v>
      </c>
      <c r="B2787" s="4">
        <f t="shared" ca="1" si="92"/>
        <v>45296</v>
      </c>
      <c r="C2787" s="5">
        <v>16300</v>
      </c>
    </row>
    <row r="2788" spans="1:3" x14ac:dyDescent="0.2">
      <c r="A2788" t="s">
        <v>172</v>
      </c>
      <c r="B2788" s="4">
        <f t="shared" ca="1" si="92"/>
        <v>45296</v>
      </c>
      <c r="C2788" s="5">
        <v>58140</v>
      </c>
    </row>
    <row r="2789" spans="1:3" x14ac:dyDescent="0.2">
      <c r="A2789" t="s">
        <v>176</v>
      </c>
      <c r="B2789" s="4">
        <f t="shared" ca="1" si="92"/>
        <v>45296</v>
      </c>
      <c r="C2789" s="5">
        <v>76275</v>
      </c>
    </row>
    <row r="2790" spans="1:3" x14ac:dyDescent="0.2">
      <c r="A2790" t="s">
        <v>181</v>
      </c>
      <c r="B2790" s="4">
        <f t="shared" ca="1" si="92"/>
        <v>45296</v>
      </c>
      <c r="C2790" s="5">
        <v>42210</v>
      </c>
    </row>
    <row r="2791" spans="1:3" x14ac:dyDescent="0.2">
      <c r="A2791" t="s">
        <v>183</v>
      </c>
      <c r="B2791" s="4">
        <f t="shared" ca="1" si="92"/>
        <v>45296</v>
      </c>
      <c r="C2791" s="5">
        <v>10015</v>
      </c>
    </row>
    <row r="2792" spans="1:3" x14ac:dyDescent="0.2">
      <c r="A2792" t="s">
        <v>187</v>
      </c>
      <c r="B2792" s="4">
        <f t="shared" ca="1" si="92"/>
        <v>45296</v>
      </c>
      <c r="C2792" s="5">
        <v>62830</v>
      </c>
    </row>
    <row r="2793" spans="1:3" x14ac:dyDescent="0.2">
      <c r="A2793" t="s">
        <v>194</v>
      </c>
      <c r="B2793" s="4">
        <f t="shared" ca="1" si="92"/>
        <v>45296</v>
      </c>
      <c r="C2793" s="5">
        <v>63820</v>
      </c>
    </row>
    <row r="2794" spans="1:3" x14ac:dyDescent="0.2">
      <c r="A2794" t="s">
        <v>204</v>
      </c>
      <c r="B2794" s="4">
        <f t="shared" ca="1" si="92"/>
        <v>45296</v>
      </c>
      <c r="C2794" s="5">
        <v>19550</v>
      </c>
    </row>
    <row r="2795" spans="1:3" x14ac:dyDescent="0.2">
      <c r="A2795" t="s">
        <v>242</v>
      </c>
      <c r="B2795" s="4">
        <f t="shared" ca="1" si="92"/>
        <v>45296</v>
      </c>
      <c r="C2795" s="5">
        <v>16840</v>
      </c>
    </row>
    <row r="2796" spans="1:3" x14ac:dyDescent="0.2">
      <c r="A2796" t="s">
        <v>243</v>
      </c>
      <c r="B2796" s="4">
        <f t="shared" ca="1" si="92"/>
        <v>45296</v>
      </c>
      <c r="C2796" s="5">
        <v>30080</v>
      </c>
    </row>
    <row r="2797" spans="1:3" x14ac:dyDescent="0.2">
      <c r="A2797" t="s">
        <v>301</v>
      </c>
      <c r="B2797" s="4">
        <f t="shared" ca="1" si="92"/>
        <v>45296</v>
      </c>
      <c r="C2797" s="5">
        <v>72930</v>
      </c>
    </row>
    <row r="2798" spans="1:3" x14ac:dyDescent="0.2">
      <c r="A2798" t="s">
        <v>306</v>
      </c>
      <c r="B2798" s="4">
        <f t="shared" ca="1" si="92"/>
        <v>45296</v>
      </c>
      <c r="C2798" s="5">
        <v>22450</v>
      </c>
    </row>
    <row r="2799" spans="1:3" x14ac:dyDescent="0.2">
      <c r="A2799" t="s">
        <v>340</v>
      </c>
      <c r="B2799" s="4">
        <f t="shared" ca="1" si="92"/>
        <v>45296</v>
      </c>
      <c r="C2799" s="5">
        <v>7035</v>
      </c>
    </row>
    <row r="2800" spans="1:3" x14ac:dyDescent="0.2">
      <c r="A2800" t="s">
        <v>133</v>
      </c>
      <c r="B2800" s="4">
        <f t="shared" ca="1" si="92"/>
        <v>45296</v>
      </c>
      <c r="C2800" s="5">
        <v>35045</v>
      </c>
    </row>
    <row r="2801" spans="1:3" x14ac:dyDescent="0.2">
      <c r="A2801" t="s">
        <v>357</v>
      </c>
      <c r="B2801" s="4">
        <f t="shared" ca="1" si="92"/>
        <v>45296</v>
      </c>
      <c r="C2801" s="5">
        <v>82385</v>
      </c>
    </row>
    <row r="2802" spans="1:3" x14ac:dyDescent="0.2">
      <c r="A2802" t="s">
        <v>371</v>
      </c>
      <c r="B2802" s="4">
        <f t="shared" ca="1" si="92"/>
        <v>45296</v>
      </c>
      <c r="C2802" s="5">
        <v>37590</v>
      </c>
    </row>
    <row r="2803" spans="1:3" x14ac:dyDescent="0.2">
      <c r="A2803" t="s">
        <v>381</v>
      </c>
      <c r="B2803" s="4">
        <f t="shared" ca="1" si="92"/>
        <v>45296</v>
      </c>
      <c r="C2803" s="5">
        <v>58870</v>
      </c>
    </row>
    <row r="2804" spans="1:3" x14ac:dyDescent="0.2">
      <c r="A2804" t="s">
        <v>388</v>
      </c>
      <c r="B2804" s="4">
        <f t="shared" ca="1" si="92"/>
        <v>45296</v>
      </c>
      <c r="C2804" s="5">
        <v>61370</v>
      </c>
    </row>
    <row r="2805" spans="1:3" x14ac:dyDescent="0.2">
      <c r="A2805" t="s">
        <v>408</v>
      </c>
      <c r="B2805" s="4">
        <f t="shared" ca="1" si="92"/>
        <v>45296</v>
      </c>
      <c r="C2805" s="5">
        <v>22735</v>
      </c>
    </row>
    <row r="2806" spans="1:3" x14ac:dyDescent="0.2">
      <c r="A2806" t="s">
        <v>410</v>
      </c>
      <c r="B2806" s="4">
        <f t="shared" ca="1" si="92"/>
        <v>45296</v>
      </c>
      <c r="C2806" s="5">
        <v>83625</v>
      </c>
    </row>
    <row r="2807" spans="1:3" x14ac:dyDescent="0.2">
      <c r="A2807" t="s">
        <v>416</v>
      </c>
      <c r="B2807" s="4">
        <f t="shared" ca="1" si="92"/>
        <v>45296</v>
      </c>
      <c r="C2807" s="5">
        <v>36955</v>
      </c>
    </row>
    <row r="2808" spans="1:3" x14ac:dyDescent="0.2">
      <c r="A2808" t="s">
        <v>431</v>
      </c>
      <c r="B2808" s="4">
        <f t="shared" ca="1" si="92"/>
        <v>45296</v>
      </c>
      <c r="C2808" s="5">
        <v>58165</v>
      </c>
    </row>
    <row r="2809" spans="1:3" x14ac:dyDescent="0.2">
      <c r="A2809" t="s">
        <v>437</v>
      </c>
      <c r="B2809" s="4">
        <f t="shared" ca="1" si="92"/>
        <v>45296</v>
      </c>
      <c r="C2809" s="5">
        <v>72400</v>
      </c>
    </row>
    <row r="2810" spans="1:3" x14ac:dyDescent="0.2">
      <c r="A2810" t="s">
        <v>59</v>
      </c>
      <c r="B2810" s="4">
        <f t="shared" ref="B2810:B2835" ca="1" si="93">TODAY()-107</f>
        <v>45297</v>
      </c>
      <c r="C2810" s="5">
        <v>54115</v>
      </c>
    </row>
    <row r="2811" spans="1:3" x14ac:dyDescent="0.2">
      <c r="A2811" t="s">
        <v>70</v>
      </c>
      <c r="B2811" s="4">
        <f t="shared" ca="1" si="93"/>
        <v>45297</v>
      </c>
      <c r="C2811" s="5">
        <v>9275</v>
      </c>
    </row>
    <row r="2812" spans="1:3" x14ac:dyDescent="0.2">
      <c r="A2812" t="s">
        <v>113</v>
      </c>
      <c r="B2812" s="4">
        <f t="shared" ca="1" si="93"/>
        <v>45297</v>
      </c>
      <c r="C2812" s="5">
        <v>69305</v>
      </c>
    </row>
    <row r="2813" spans="1:3" x14ac:dyDescent="0.2">
      <c r="A2813" t="s">
        <v>132</v>
      </c>
      <c r="B2813" s="4">
        <f t="shared" ca="1" si="93"/>
        <v>45297</v>
      </c>
      <c r="C2813" s="5">
        <v>15795</v>
      </c>
    </row>
    <row r="2814" spans="1:3" x14ac:dyDescent="0.2">
      <c r="A2814" t="s">
        <v>140</v>
      </c>
      <c r="B2814" s="4">
        <f t="shared" ca="1" si="93"/>
        <v>45297</v>
      </c>
      <c r="C2814" s="5">
        <v>14245</v>
      </c>
    </row>
    <row r="2815" spans="1:3" x14ac:dyDescent="0.2">
      <c r="A2815" t="s">
        <v>165</v>
      </c>
      <c r="B2815" s="4">
        <f t="shared" ca="1" si="93"/>
        <v>45297</v>
      </c>
      <c r="C2815" s="5">
        <v>5145</v>
      </c>
    </row>
    <row r="2816" spans="1:3" x14ac:dyDescent="0.2">
      <c r="A2816" t="s">
        <v>242</v>
      </c>
      <c r="B2816" s="4">
        <f t="shared" ca="1" si="93"/>
        <v>45297</v>
      </c>
      <c r="C2816" s="5">
        <v>10195</v>
      </c>
    </row>
    <row r="2817" spans="1:3" x14ac:dyDescent="0.2">
      <c r="A2817" t="s">
        <v>271</v>
      </c>
      <c r="B2817" s="4">
        <f t="shared" ca="1" si="93"/>
        <v>45297</v>
      </c>
      <c r="C2817" s="5">
        <v>47205</v>
      </c>
    </row>
    <row r="2818" spans="1:3" x14ac:dyDescent="0.2">
      <c r="A2818" t="s">
        <v>276</v>
      </c>
      <c r="B2818" s="4">
        <f t="shared" ca="1" si="93"/>
        <v>45297</v>
      </c>
      <c r="C2818" s="5">
        <v>5710</v>
      </c>
    </row>
    <row r="2819" spans="1:3" x14ac:dyDescent="0.2">
      <c r="A2819" t="s">
        <v>288</v>
      </c>
      <c r="B2819" s="4">
        <f t="shared" ca="1" si="93"/>
        <v>45297</v>
      </c>
      <c r="C2819" s="5">
        <v>34410</v>
      </c>
    </row>
    <row r="2820" spans="1:3" x14ac:dyDescent="0.2">
      <c r="A2820" t="s">
        <v>320</v>
      </c>
      <c r="B2820" s="4">
        <f t="shared" ca="1" si="93"/>
        <v>45297</v>
      </c>
      <c r="C2820" s="5">
        <v>18295</v>
      </c>
    </row>
    <row r="2821" spans="1:3" x14ac:dyDescent="0.2">
      <c r="A2821" t="s">
        <v>328</v>
      </c>
      <c r="B2821" s="4">
        <f t="shared" ca="1" si="93"/>
        <v>45297</v>
      </c>
      <c r="C2821" s="5">
        <v>63370</v>
      </c>
    </row>
    <row r="2822" spans="1:3" x14ac:dyDescent="0.2">
      <c r="A2822" t="s">
        <v>333</v>
      </c>
      <c r="B2822" s="4">
        <f t="shared" ca="1" si="93"/>
        <v>45297</v>
      </c>
      <c r="C2822" s="5">
        <v>12500</v>
      </c>
    </row>
    <row r="2823" spans="1:3" x14ac:dyDescent="0.2">
      <c r="A2823" t="s">
        <v>340</v>
      </c>
      <c r="B2823" s="4">
        <f t="shared" ca="1" si="93"/>
        <v>45297</v>
      </c>
      <c r="C2823" s="5">
        <v>22150</v>
      </c>
    </row>
    <row r="2824" spans="1:3" x14ac:dyDescent="0.2">
      <c r="A2824" t="s">
        <v>347</v>
      </c>
      <c r="B2824" s="4">
        <f t="shared" ca="1" si="93"/>
        <v>45297</v>
      </c>
      <c r="C2824" s="5">
        <v>58125</v>
      </c>
    </row>
    <row r="2825" spans="1:3" x14ac:dyDescent="0.2">
      <c r="A2825" t="s">
        <v>352</v>
      </c>
      <c r="B2825" s="4">
        <f t="shared" ca="1" si="93"/>
        <v>45297</v>
      </c>
      <c r="C2825" s="5">
        <v>84540</v>
      </c>
    </row>
    <row r="2826" spans="1:3" x14ac:dyDescent="0.2">
      <c r="A2826" t="s">
        <v>360</v>
      </c>
      <c r="B2826" s="4">
        <f t="shared" ca="1" si="93"/>
        <v>45297</v>
      </c>
      <c r="C2826" s="5">
        <v>14775</v>
      </c>
    </row>
    <row r="2827" spans="1:3" x14ac:dyDescent="0.2">
      <c r="A2827" t="s">
        <v>368</v>
      </c>
      <c r="B2827" s="4">
        <f t="shared" ca="1" si="93"/>
        <v>45297</v>
      </c>
      <c r="C2827" s="5">
        <v>69105</v>
      </c>
    </row>
    <row r="2828" spans="1:3" x14ac:dyDescent="0.2">
      <c r="A2828" t="s">
        <v>371</v>
      </c>
      <c r="B2828" s="4">
        <f t="shared" ca="1" si="93"/>
        <v>45297</v>
      </c>
      <c r="C2828" s="5">
        <v>23990</v>
      </c>
    </row>
    <row r="2829" spans="1:3" x14ac:dyDescent="0.2">
      <c r="A2829" t="s">
        <v>388</v>
      </c>
      <c r="B2829" s="4">
        <f t="shared" ca="1" si="93"/>
        <v>45297</v>
      </c>
      <c r="C2829" s="5">
        <v>39635</v>
      </c>
    </row>
    <row r="2830" spans="1:3" x14ac:dyDescent="0.2">
      <c r="A2830" t="s">
        <v>400</v>
      </c>
      <c r="B2830" s="4">
        <f t="shared" ca="1" si="93"/>
        <v>45297</v>
      </c>
      <c r="C2830" s="5">
        <v>15180</v>
      </c>
    </row>
    <row r="2831" spans="1:3" x14ac:dyDescent="0.2">
      <c r="A2831" t="s">
        <v>405</v>
      </c>
      <c r="B2831" s="4">
        <f t="shared" ca="1" si="93"/>
        <v>45297</v>
      </c>
      <c r="C2831" s="5">
        <v>81095</v>
      </c>
    </row>
    <row r="2832" spans="1:3" x14ac:dyDescent="0.2">
      <c r="A2832" t="s">
        <v>416</v>
      </c>
      <c r="B2832" s="4">
        <f t="shared" ca="1" si="93"/>
        <v>45297</v>
      </c>
      <c r="C2832" s="5">
        <v>62435</v>
      </c>
    </row>
    <row r="2833" spans="1:3" x14ac:dyDescent="0.2">
      <c r="A2833" t="s">
        <v>418</v>
      </c>
      <c r="B2833" s="4">
        <f t="shared" ca="1" si="93"/>
        <v>45297</v>
      </c>
      <c r="C2833" s="5">
        <v>50385</v>
      </c>
    </row>
    <row r="2834" spans="1:3" x14ac:dyDescent="0.2">
      <c r="A2834" t="s">
        <v>437</v>
      </c>
      <c r="B2834" s="4">
        <f t="shared" ca="1" si="93"/>
        <v>45297</v>
      </c>
      <c r="C2834" s="5">
        <v>71930</v>
      </c>
    </row>
    <row r="2835" spans="1:3" x14ac:dyDescent="0.2">
      <c r="A2835" t="s">
        <v>445</v>
      </c>
      <c r="B2835" s="4">
        <f t="shared" ca="1" si="93"/>
        <v>45297</v>
      </c>
      <c r="C2835" s="5">
        <v>14070</v>
      </c>
    </row>
    <row r="2836" spans="1:3" x14ac:dyDescent="0.2">
      <c r="A2836" t="s">
        <v>70</v>
      </c>
      <c r="B2836" s="4">
        <f t="shared" ref="B2836:B2875" ca="1" si="94">TODAY()-106</f>
        <v>45298</v>
      </c>
      <c r="C2836" s="5">
        <v>60195</v>
      </c>
    </row>
    <row r="2837" spans="1:3" x14ac:dyDescent="0.2">
      <c r="A2837" t="s">
        <v>96</v>
      </c>
      <c r="B2837" s="4">
        <f t="shared" ca="1" si="94"/>
        <v>45298</v>
      </c>
      <c r="C2837" s="5">
        <v>59105</v>
      </c>
    </row>
    <row r="2838" spans="1:3" x14ac:dyDescent="0.2">
      <c r="A2838" t="s">
        <v>97</v>
      </c>
      <c r="B2838" s="4">
        <f t="shared" ca="1" si="94"/>
        <v>45298</v>
      </c>
      <c r="C2838" s="5">
        <v>66370</v>
      </c>
    </row>
    <row r="2839" spans="1:3" x14ac:dyDescent="0.2">
      <c r="A2839" t="s">
        <v>110</v>
      </c>
      <c r="B2839" s="4">
        <f t="shared" ca="1" si="94"/>
        <v>45298</v>
      </c>
      <c r="C2839" s="5">
        <v>25505</v>
      </c>
    </row>
    <row r="2840" spans="1:3" x14ac:dyDescent="0.2">
      <c r="A2840" t="s">
        <v>113</v>
      </c>
      <c r="B2840" s="4">
        <f t="shared" ca="1" si="94"/>
        <v>45298</v>
      </c>
      <c r="C2840" s="5">
        <v>27585</v>
      </c>
    </row>
    <row r="2841" spans="1:3" x14ac:dyDescent="0.2">
      <c r="A2841" t="s">
        <v>132</v>
      </c>
      <c r="B2841" s="4">
        <f t="shared" ca="1" si="94"/>
        <v>45298</v>
      </c>
      <c r="C2841" s="5">
        <v>74010</v>
      </c>
    </row>
    <row r="2842" spans="1:3" x14ac:dyDescent="0.2">
      <c r="A2842" t="s">
        <v>152</v>
      </c>
      <c r="B2842" s="4">
        <f t="shared" ca="1" si="94"/>
        <v>45298</v>
      </c>
      <c r="C2842" s="5">
        <v>29680</v>
      </c>
    </row>
    <row r="2843" spans="1:3" x14ac:dyDescent="0.2">
      <c r="A2843" t="s">
        <v>155</v>
      </c>
      <c r="B2843" s="4">
        <f t="shared" ca="1" si="94"/>
        <v>45298</v>
      </c>
      <c r="C2843" s="5">
        <v>21005</v>
      </c>
    </row>
    <row r="2844" spans="1:3" x14ac:dyDescent="0.2">
      <c r="A2844" t="s">
        <v>161</v>
      </c>
      <c r="B2844" s="4">
        <f t="shared" ca="1" si="94"/>
        <v>45298</v>
      </c>
      <c r="C2844" s="5">
        <v>53490</v>
      </c>
    </row>
    <row r="2845" spans="1:3" x14ac:dyDescent="0.2">
      <c r="A2845" t="s">
        <v>162</v>
      </c>
      <c r="B2845" s="4">
        <f t="shared" ca="1" si="94"/>
        <v>45298</v>
      </c>
      <c r="C2845" s="5">
        <v>64890</v>
      </c>
    </row>
    <row r="2846" spans="1:3" x14ac:dyDescent="0.2">
      <c r="A2846" t="s">
        <v>183</v>
      </c>
      <c r="B2846" s="4">
        <f t="shared" ca="1" si="94"/>
        <v>45298</v>
      </c>
      <c r="C2846" s="5">
        <v>54450</v>
      </c>
    </row>
    <row r="2847" spans="1:3" x14ac:dyDescent="0.2">
      <c r="A2847" t="s">
        <v>194</v>
      </c>
      <c r="B2847" s="4">
        <f t="shared" ca="1" si="94"/>
        <v>45298</v>
      </c>
      <c r="C2847" s="5">
        <v>51480</v>
      </c>
    </row>
    <row r="2848" spans="1:3" x14ac:dyDescent="0.2">
      <c r="A2848" t="s">
        <v>198</v>
      </c>
      <c r="B2848" s="4">
        <f t="shared" ca="1" si="94"/>
        <v>45298</v>
      </c>
      <c r="C2848" s="5">
        <v>38290</v>
      </c>
    </row>
    <row r="2849" spans="1:3" x14ac:dyDescent="0.2">
      <c r="A2849" t="s">
        <v>205</v>
      </c>
      <c r="B2849" s="4">
        <f t="shared" ca="1" si="94"/>
        <v>45298</v>
      </c>
      <c r="C2849" s="5">
        <v>44255</v>
      </c>
    </row>
    <row r="2850" spans="1:3" x14ac:dyDescent="0.2">
      <c r="A2850" t="s">
        <v>208</v>
      </c>
      <c r="B2850" s="4">
        <f t="shared" ca="1" si="94"/>
        <v>45298</v>
      </c>
      <c r="C2850" s="5">
        <v>19120</v>
      </c>
    </row>
    <row r="2851" spans="1:3" x14ac:dyDescent="0.2">
      <c r="A2851" t="s">
        <v>227</v>
      </c>
      <c r="B2851" s="4">
        <f t="shared" ca="1" si="94"/>
        <v>45298</v>
      </c>
      <c r="C2851" s="5">
        <v>13760</v>
      </c>
    </row>
    <row r="2852" spans="1:3" x14ac:dyDescent="0.2">
      <c r="A2852" t="s">
        <v>245</v>
      </c>
      <c r="B2852" s="4">
        <f t="shared" ca="1" si="94"/>
        <v>45298</v>
      </c>
      <c r="C2852" s="5">
        <v>65705</v>
      </c>
    </row>
    <row r="2853" spans="1:3" x14ac:dyDescent="0.2">
      <c r="A2853" t="s">
        <v>248</v>
      </c>
      <c r="B2853" s="4">
        <f t="shared" ca="1" si="94"/>
        <v>45298</v>
      </c>
      <c r="C2853" s="5">
        <v>68195</v>
      </c>
    </row>
    <row r="2854" spans="1:3" x14ac:dyDescent="0.2">
      <c r="A2854" t="s">
        <v>276</v>
      </c>
      <c r="B2854" s="4">
        <f t="shared" ca="1" si="94"/>
        <v>45298</v>
      </c>
      <c r="C2854" s="5">
        <v>27380</v>
      </c>
    </row>
    <row r="2855" spans="1:3" x14ac:dyDescent="0.2">
      <c r="A2855" t="s">
        <v>288</v>
      </c>
      <c r="B2855" s="4">
        <f t="shared" ca="1" si="94"/>
        <v>45298</v>
      </c>
      <c r="C2855" s="5">
        <v>69480</v>
      </c>
    </row>
    <row r="2856" spans="1:3" x14ac:dyDescent="0.2">
      <c r="A2856" t="s">
        <v>302</v>
      </c>
      <c r="B2856" s="4">
        <f t="shared" ca="1" si="94"/>
        <v>45298</v>
      </c>
      <c r="C2856" s="5">
        <v>62105</v>
      </c>
    </row>
    <row r="2857" spans="1:3" x14ac:dyDescent="0.2">
      <c r="A2857" t="s">
        <v>314</v>
      </c>
      <c r="B2857" s="4">
        <f t="shared" ca="1" si="94"/>
        <v>45298</v>
      </c>
      <c r="C2857" s="5">
        <v>65510</v>
      </c>
    </row>
    <row r="2858" spans="1:3" x14ac:dyDescent="0.2">
      <c r="A2858" t="s">
        <v>320</v>
      </c>
      <c r="B2858" s="4">
        <f t="shared" ca="1" si="94"/>
        <v>45298</v>
      </c>
      <c r="C2858" s="5">
        <v>81635</v>
      </c>
    </row>
    <row r="2859" spans="1:3" x14ac:dyDescent="0.2">
      <c r="A2859" t="s">
        <v>333</v>
      </c>
      <c r="B2859" s="4">
        <f t="shared" ca="1" si="94"/>
        <v>45298</v>
      </c>
      <c r="C2859" s="5">
        <v>22145</v>
      </c>
    </row>
    <row r="2860" spans="1:3" x14ac:dyDescent="0.2">
      <c r="A2860" t="s">
        <v>347</v>
      </c>
      <c r="B2860" s="4">
        <f t="shared" ca="1" si="94"/>
        <v>45298</v>
      </c>
      <c r="C2860" s="5">
        <v>36780</v>
      </c>
    </row>
    <row r="2861" spans="1:3" x14ac:dyDescent="0.2">
      <c r="A2861" t="s">
        <v>352</v>
      </c>
      <c r="B2861" s="4">
        <f t="shared" ca="1" si="94"/>
        <v>45298</v>
      </c>
      <c r="C2861" s="5">
        <v>76405</v>
      </c>
    </row>
    <row r="2862" spans="1:3" x14ac:dyDescent="0.2">
      <c r="A2862" t="s">
        <v>356</v>
      </c>
      <c r="B2862" s="4">
        <f t="shared" ca="1" si="94"/>
        <v>45298</v>
      </c>
      <c r="C2862" s="5">
        <v>23975</v>
      </c>
    </row>
    <row r="2863" spans="1:3" x14ac:dyDescent="0.2">
      <c r="A2863" t="s">
        <v>357</v>
      </c>
      <c r="B2863" s="4">
        <f t="shared" ca="1" si="94"/>
        <v>45298</v>
      </c>
      <c r="C2863" s="5">
        <v>38785</v>
      </c>
    </row>
    <row r="2864" spans="1:3" x14ac:dyDescent="0.2">
      <c r="A2864" t="s">
        <v>360</v>
      </c>
      <c r="B2864" s="4">
        <f t="shared" ca="1" si="94"/>
        <v>45298</v>
      </c>
      <c r="C2864" s="5">
        <v>18705</v>
      </c>
    </row>
    <row r="2865" spans="1:3" x14ac:dyDescent="0.2">
      <c r="A2865" t="s">
        <v>362</v>
      </c>
      <c r="B2865" s="4">
        <f t="shared" ca="1" si="94"/>
        <v>45298</v>
      </c>
      <c r="C2865" s="5">
        <v>29670</v>
      </c>
    </row>
    <row r="2866" spans="1:3" x14ac:dyDescent="0.2">
      <c r="A2866" t="s">
        <v>375</v>
      </c>
      <c r="B2866" s="4">
        <f t="shared" ca="1" si="94"/>
        <v>45298</v>
      </c>
      <c r="C2866" s="5">
        <v>54585</v>
      </c>
    </row>
    <row r="2867" spans="1:3" x14ac:dyDescent="0.2">
      <c r="A2867" t="s">
        <v>407</v>
      </c>
      <c r="B2867" s="4">
        <f t="shared" ca="1" si="94"/>
        <v>45298</v>
      </c>
      <c r="C2867" s="5">
        <v>31915</v>
      </c>
    </row>
    <row r="2868" spans="1:3" x14ac:dyDescent="0.2">
      <c r="A2868" t="s">
        <v>408</v>
      </c>
      <c r="B2868" s="4">
        <f t="shared" ca="1" si="94"/>
        <v>45298</v>
      </c>
      <c r="C2868" s="5">
        <v>34715</v>
      </c>
    </row>
    <row r="2869" spans="1:3" x14ac:dyDescent="0.2">
      <c r="A2869" t="s">
        <v>410</v>
      </c>
      <c r="B2869" s="4">
        <f t="shared" ca="1" si="94"/>
        <v>45298</v>
      </c>
      <c r="C2869" s="5">
        <v>8015</v>
      </c>
    </row>
    <row r="2870" spans="1:3" x14ac:dyDescent="0.2">
      <c r="A2870" t="s">
        <v>413</v>
      </c>
      <c r="B2870" s="4">
        <f t="shared" ca="1" si="94"/>
        <v>45298</v>
      </c>
      <c r="C2870" s="5">
        <v>19990</v>
      </c>
    </row>
    <row r="2871" spans="1:3" x14ac:dyDescent="0.2">
      <c r="A2871" t="s">
        <v>415</v>
      </c>
      <c r="B2871" s="4">
        <f t="shared" ca="1" si="94"/>
        <v>45298</v>
      </c>
      <c r="C2871" s="5">
        <v>19745</v>
      </c>
    </row>
    <row r="2872" spans="1:3" x14ac:dyDescent="0.2">
      <c r="A2872" t="s">
        <v>416</v>
      </c>
      <c r="B2872" s="4">
        <f t="shared" ca="1" si="94"/>
        <v>45298</v>
      </c>
      <c r="C2872" s="5">
        <v>33220</v>
      </c>
    </row>
    <row r="2873" spans="1:3" x14ac:dyDescent="0.2">
      <c r="A2873" t="s">
        <v>427</v>
      </c>
      <c r="B2873" s="4">
        <f t="shared" ca="1" si="94"/>
        <v>45298</v>
      </c>
      <c r="C2873" s="5">
        <v>67905</v>
      </c>
    </row>
    <row r="2874" spans="1:3" x14ac:dyDescent="0.2">
      <c r="A2874" t="s">
        <v>431</v>
      </c>
      <c r="B2874" s="4">
        <f t="shared" ca="1" si="94"/>
        <v>45298</v>
      </c>
      <c r="C2874" s="5">
        <v>57470</v>
      </c>
    </row>
    <row r="2875" spans="1:3" x14ac:dyDescent="0.2">
      <c r="A2875" t="s">
        <v>437</v>
      </c>
      <c r="B2875" s="4">
        <f t="shared" ca="1" si="94"/>
        <v>45298</v>
      </c>
      <c r="C2875" s="5">
        <v>78140</v>
      </c>
    </row>
    <row r="2876" spans="1:3" x14ac:dyDescent="0.2">
      <c r="A2876" t="s">
        <v>49</v>
      </c>
      <c r="B2876" s="4">
        <f t="shared" ref="B2876:B2910" ca="1" si="95">TODAY()-105</f>
        <v>45299</v>
      </c>
      <c r="C2876" s="5">
        <v>46445</v>
      </c>
    </row>
    <row r="2877" spans="1:3" x14ac:dyDescent="0.2">
      <c r="A2877" t="s">
        <v>64</v>
      </c>
      <c r="B2877" s="4">
        <f t="shared" ca="1" si="95"/>
        <v>45299</v>
      </c>
      <c r="C2877" s="5">
        <v>35305</v>
      </c>
    </row>
    <row r="2878" spans="1:3" x14ac:dyDescent="0.2">
      <c r="A2878" t="s">
        <v>70</v>
      </c>
      <c r="B2878" s="4">
        <f t="shared" ca="1" si="95"/>
        <v>45299</v>
      </c>
      <c r="C2878" s="5">
        <v>59840</v>
      </c>
    </row>
    <row r="2879" spans="1:3" x14ac:dyDescent="0.2">
      <c r="A2879" t="s">
        <v>113</v>
      </c>
      <c r="B2879" s="4">
        <f t="shared" ca="1" si="95"/>
        <v>45299</v>
      </c>
      <c r="C2879" s="5">
        <v>24665</v>
      </c>
    </row>
    <row r="2880" spans="1:3" x14ac:dyDescent="0.2">
      <c r="A2880" t="s">
        <v>132</v>
      </c>
      <c r="B2880" s="4">
        <f t="shared" ca="1" si="95"/>
        <v>45299</v>
      </c>
      <c r="C2880" s="5">
        <v>51860</v>
      </c>
    </row>
    <row r="2881" spans="1:3" x14ac:dyDescent="0.2">
      <c r="A2881" t="s">
        <v>133</v>
      </c>
      <c r="B2881" s="4">
        <f t="shared" ca="1" si="95"/>
        <v>45299</v>
      </c>
      <c r="C2881" s="5">
        <v>70280</v>
      </c>
    </row>
    <row r="2882" spans="1:3" x14ac:dyDescent="0.2">
      <c r="A2882" t="s">
        <v>155</v>
      </c>
      <c r="B2882" s="4">
        <f t="shared" ca="1" si="95"/>
        <v>45299</v>
      </c>
      <c r="C2882" s="5">
        <v>68595</v>
      </c>
    </row>
    <row r="2883" spans="1:3" x14ac:dyDescent="0.2">
      <c r="A2883" t="s">
        <v>158</v>
      </c>
      <c r="B2883" s="4">
        <f t="shared" ca="1" si="95"/>
        <v>45299</v>
      </c>
      <c r="C2883" s="5">
        <v>76250</v>
      </c>
    </row>
    <row r="2884" spans="1:3" x14ac:dyDescent="0.2">
      <c r="A2884" t="s">
        <v>172</v>
      </c>
      <c r="B2884" s="4">
        <f t="shared" ca="1" si="95"/>
        <v>45299</v>
      </c>
      <c r="C2884" s="5">
        <v>78490</v>
      </c>
    </row>
    <row r="2885" spans="1:3" x14ac:dyDescent="0.2">
      <c r="A2885" t="s">
        <v>176</v>
      </c>
      <c r="B2885" s="4">
        <f t="shared" ca="1" si="95"/>
        <v>45299</v>
      </c>
      <c r="C2885" s="5">
        <v>29010</v>
      </c>
    </row>
    <row r="2886" spans="1:3" x14ac:dyDescent="0.2">
      <c r="A2886" t="s">
        <v>183</v>
      </c>
      <c r="B2886" s="4">
        <f t="shared" ca="1" si="95"/>
        <v>45299</v>
      </c>
      <c r="C2886" s="5">
        <v>41200</v>
      </c>
    </row>
    <row r="2887" spans="1:3" x14ac:dyDescent="0.2">
      <c r="A2887" t="s">
        <v>198</v>
      </c>
      <c r="B2887" s="4">
        <f t="shared" ca="1" si="95"/>
        <v>45299</v>
      </c>
      <c r="C2887" s="5">
        <v>64750</v>
      </c>
    </row>
    <row r="2888" spans="1:3" x14ac:dyDescent="0.2">
      <c r="A2888" t="s">
        <v>205</v>
      </c>
      <c r="B2888" s="4">
        <f t="shared" ca="1" si="95"/>
        <v>45299</v>
      </c>
      <c r="C2888" s="5">
        <v>59645</v>
      </c>
    </row>
    <row r="2889" spans="1:3" x14ac:dyDescent="0.2">
      <c r="A2889" t="s">
        <v>208</v>
      </c>
      <c r="B2889" s="4">
        <f t="shared" ca="1" si="95"/>
        <v>45299</v>
      </c>
      <c r="C2889" s="5">
        <v>26575</v>
      </c>
    </row>
    <row r="2890" spans="1:3" x14ac:dyDescent="0.2">
      <c r="A2890" t="s">
        <v>271</v>
      </c>
      <c r="B2890" s="4">
        <f t="shared" ca="1" si="95"/>
        <v>45299</v>
      </c>
      <c r="C2890" s="5">
        <v>31890</v>
      </c>
    </row>
    <row r="2891" spans="1:3" x14ac:dyDescent="0.2">
      <c r="A2891" t="s">
        <v>276</v>
      </c>
      <c r="B2891" s="4">
        <f t="shared" ca="1" si="95"/>
        <v>45299</v>
      </c>
      <c r="C2891" s="5">
        <v>5205</v>
      </c>
    </row>
    <row r="2892" spans="1:3" x14ac:dyDescent="0.2">
      <c r="A2892" t="s">
        <v>288</v>
      </c>
      <c r="B2892" s="4">
        <f t="shared" ca="1" si="95"/>
        <v>45299</v>
      </c>
      <c r="C2892" s="5">
        <v>58880</v>
      </c>
    </row>
    <row r="2893" spans="1:3" x14ac:dyDescent="0.2">
      <c r="A2893" t="s">
        <v>302</v>
      </c>
      <c r="B2893" s="4">
        <f t="shared" ca="1" si="95"/>
        <v>45299</v>
      </c>
      <c r="C2893" s="5">
        <v>55640</v>
      </c>
    </row>
    <row r="2894" spans="1:3" x14ac:dyDescent="0.2">
      <c r="A2894" t="s">
        <v>320</v>
      </c>
      <c r="B2894" s="4">
        <f t="shared" ca="1" si="95"/>
        <v>45299</v>
      </c>
      <c r="C2894" s="5">
        <v>82010</v>
      </c>
    </row>
    <row r="2895" spans="1:3" x14ac:dyDescent="0.2">
      <c r="A2895" t="s">
        <v>328</v>
      </c>
      <c r="B2895" s="4">
        <f t="shared" ca="1" si="95"/>
        <v>45299</v>
      </c>
      <c r="C2895" s="5">
        <v>65715</v>
      </c>
    </row>
    <row r="2896" spans="1:3" x14ac:dyDescent="0.2">
      <c r="A2896" t="s">
        <v>333</v>
      </c>
      <c r="B2896" s="4">
        <f t="shared" ca="1" si="95"/>
        <v>45299</v>
      </c>
      <c r="C2896" s="5">
        <v>82405</v>
      </c>
    </row>
    <row r="2897" spans="1:3" x14ac:dyDescent="0.2">
      <c r="A2897" t="s">
        <v>340</v>
      </c>
      <c r="B2897" s="4">
        <f t="shared" ca="1" si="95"/>
        <v>45299</v>
      </c>
      <c r="C2897" s="5">
        <v>30095</v>
      </c>
    </row>
    <row r="2898" spans="1:3" x14ac:dyDescent="0.2">
      <c r="A2898" t="s">
        <v>352</v>
      </c>
      <c r="B2898" s="4">
        <f t="shared" ca="1" si="95"/>
        <v>45299</v>
      </c>
      <c r="C2898" s="5">
        <v>72075</v>
      </c>
    </row>
    <row r="2899" spans="1:3" x14ac:dyDescent="0.2">
      <c r="A2899" t="s">
        <v>362</v>
      </c>
      <c r="B2899" s="4">
        <f t="shared" ca="1" si="95"/>
        <v>45299</v>
      </c>
      <c r="C2899" s="5">
        <v>5715</v>
      </c>
    </row>
    <row r="2900" spans="1:3" x14ac:dyDescent="0.2">
      <c r="A2900" t="s">
        <v>372</v>
      </c>
      <c r="B2900" s="4">
        <f t="shared" ca="1" si="95"/>
        <v>45299</v>
      </c>
      <c r="C2900" s="5">
        <v>17660</v>
      </c>
    </row>
    <row r="2901" spans="1:3" x14ac:dyDescent="0.2">
      <c r="A2901" t="s">
        <v>389</v>
      </c>
      <c r="B2901" s="4">
        <f t="shared" ca="1" si="95"/>
        <v>45299</v>
      </c>
      <c r="C2901" s="5">
        <v>5970</v>
      </c>
    </row>
    <row r="2902" spans="1:3" x14ac:dyDescent="0.2">
      <c r="A2902" t="s">
        <v>400</v>
      </c>
      <c r="B2902" s="4">
        <f t="shared" ca="1" si="95"/>
        <v>45299</v>
      </c>
      <c r="C2902" s="5">
        <v>37905</v>
      </c>
    </row>
    <row r="2903" spans="1:3" x14ac:dyDescent="0.2">
      <c r="A2903" t="s">
        <v>405</v>
      </c>
      <c r="B2903" s="4">
        <f t="shared" ca="1" si="95"/>
        <v>45299</v>
      </c>
      <c r="C2903" s="5">
        <v>63235</v>
      </c>
    </row>
    <row r="2904" spans="1:3" x14ac:dyDescent="0.2">
      <c r="A2904" t="s">
        <v>413</v>
      </c>
      <c r="B2904" s="4">
        <f t="shared" ca="1" si="95"/>
        <v>45299</v>
      </c>
      <c r="C2904" s="5">
        <v>72260</v>
      </c>
    </row>
    <row r="2905" spans="1:3" x14ac:dyDescent="0.2">
      <c r="A2905" t="s">
        <v>415</v>
      </c>
      <c r="B2905" s="4">
        <f t="shared" ca="1" si="95"/>
        <v>45299</v>
      </c>
      <c r="C2905" s="5">
        <v>56530</v>
      </c>
    </row>
    <row r="2906" spans="1:3" x14ac:dyDescent="0.2">
      <c r="A2906" t="s">
        <v>420</v>
      </c>
      <c r="B2906" s="4">
        <f t="shared" ca="1" si="95"/>
        <v>45299</v>
      </c>
      <c r="C2906" s="5">
        <v>8630</v>
      </c>
    </row>
    <row r="2907" spans="1:3" x14ac:dyDescent="0.2">
      <c r="A2907" t="s">
        <v>427</v>
      </c>
      <c r="B2907" s="4">
        <f t="shared" ca="1" si="95"/>
        <v>45299</v>
      </c>
      <c r="C2907" s="5">
        <v>17880</v>
      </c>
    </row>
    <row r="2908" spans="1:3" x14ac:dyDescent="0.2">
      <c r="A2908" t="s">
        <v>430</v>
      </c>
      <c r="B2908" s="4">
        <f t="shared" ca="1" si="95"/>
        <v>45299</v>
      </c>
      <c r="C2908" s="5">
        <v>74365</v>
      </c>
    </row>
    <row r="2909" spans="1:3" x14ac:dyDescent="0.2">
      <c r="A2909" t="s">
        <v>431</v>
      </c>
      <c r="B2909" s="4">
        <f t="shared" ca="1" si="95"/>
        <v>45299</v>
      </c>
      <c r="C2909" s="5">
        <v>84425</v>
      </c>
    </row>
    <row r="2910" spans="1:3" x14ac:dyDescent="0.2">
      <c r="A2910" t="s">
        <v>441</v>
      </c>
      <c r="B2910" s="4">
        <f t="shared" ca="1" si="95"/>
        <v>45299</v>
      </c>
      <c r="C2910" s="5">
        <v>39915</v>
      </c>
    </row>
    <row r="2911" spans="1:3" x14ac:dyDescent="0.2">
      <c r="A2911" t="s">
        <v>64</v>
      </c>
      <c r="B2911" s="4">
        <f t="shared" ref="B2911:B2943" ca="1" si="96">TODAY()-104</f>
        <v>45300</v>
      </c>
      <c r="C2911" s="5">
        <v>10305</v>
      </c>
    </row>
    <row r="2912" spans="1:3" x14ac:dyDescent="0.2">
      <c r="A2912" t="s">
        <v>70</v>
      </c>
      <c r="B2912" s="4">
        <f t="shared" ca="1" si="96"/>
        <v>45300</v>
      </c>
      <c r="C2912" s="5">
        <v>34400</v>
      </c>
    </row>
    <row r="2913" spans="1:3" x14ac:dyDescent="0.2">
      <c r="A2913" t="s">
        <v>108</v>
      </c>
      <c r="B2913" s="4">
        <f t="shared" ca="1" si="96"/>
        <v>45300</v>
      </c>
      <c r="C2913" s="5">
        <v>71770</v>
      </c>
    </row>
    <row r="2914" spans="1:3" x14ac:dyDescent="0.2">
      <c r="A2914" t="s">
        <v>143</v>
      </c>
      <c r="B2914" s="4">
        <f t="shared" ca="1" si="96"/>
        <v>45300</v>
      </c>
      <c r="C2914" s="5">
        <v>81505</v>
      </c>
    </row>
    <row r="2915" spans="1:3" x14ac:dyDescent="0.2">
      <c r="A2915" t="s">
        <v>155</v>
      </c>
      <c r="B2915" s="4">
        <f t="shared" ca="1" si="96"/>
        <v>45300</v>
      </c>
      <c r="C2915" s="5">
        <v>71310</v>
      </c>
    </row>
    <row r="2916" spans="1:3" x14ac:dyDescent="0.2">
      <c r="A2916" t="s">
        <v>157</v>
      </c>
      <c r="B2916" s="4">
        <f t="shared" ca="1" si="96"/>
        <v>45300</v>
      </c>
      <c r="C2916" s="5">
        <v>61030</v>
      </c>
    </row>
    <row r="2917" spans="1:3" x14ac:dyDescent="0.2">
      <c r="A2917" t="s">
        <v>158</v>
      </c>
      <c r="B2917" s="4">
        <f t="shared" ca="1" si="96"/>
        <v>45300</v>
      </c>
      <c r="C2917" s="5">
        <v>19335</v>
      </c>
    </row>
    <row r="2918" spans="1:3" x14ac:dyDescent="0.2">
      <c r="A2918" t="s">
        <v>162</v>
      </c>
      <c r="B2918" s="4">
        <f t="shared" ca="1" si="96"/>
        <v>45300</v>
      </c>
      <c r="C2918" s="5">
        <v>18985</v>
      </c>
    </row>
    <row r="2919" spans="1:3" x14ac:dyDescent="0.2">
      <c r="A2919" t="s">
        <v>163</v>
      </c>
      <c r="B2919" s="4">
        <f t="shared" ca="1" si="96"/>
        <v>45300</v>
      </c>
      <c r="C2919" s="5">
        <v>38305</v>
      </c>
    </row>
    <row r="2920" spans="1:3" x14ac:dyDescent="0.2">
      <c r="A2920" t="s">
        <v>165</v>
      </c>
      <c r="B2920" s="4">
        <f t="shared" ca="1" si="96"/>
        <v>45300</v>
      </c>
      <c r="C2920" s="5">
        <v>47150</v>
      </c>
    </row>
    <row r="2921" spans="1:3" x14ac:dyDescent="0.2">
      <c r="A2921" t="s">
        <v>172</v>
      </c>
      <c r="B2921" s="4">
        <f t="shared" ca="1" si="96"/>
        <v>45300</v>
      </c>
      <c r="C2921" s="5">
        <v>59110</v>
      </c>
    </row>
    <row r="2922" spans="1:3" x14ac:dyDescent="0.2">
      <c r="A2922" t="s">
        <v>204</v>
      </c>
      <c r="B2922" s="4">
        <f t="shared" ca="1" si="96"/>
        <v>45300</v>
      </c>
      <c r="C2922" s="5">
        <v>23155</v>
      </c>
    </row>
    <row r="2923" spans="1:3" x14ac:dyDescent="0.2">
      <c r="A2923" t="s">
        <v>205</v>
      </c>
      <c r="B2923" s="4">
        <f t="shared" ca="1" si="96"/>
        <v>45300</v>
      </c>
      <c r="C2923" s="5">
        <v>29400</v>
      </c>
    </row>
    <row r="2924" spans="1:3" x14ac:dyDescent="0.2">
      <c r="A2924" t="s">
        <v>208</v>
      </c>
      <c r="B2924" s="4">
        <f t="shared" ca="1" si="96"/>
        <v>45300</v>
      </c>
      <c r="C2924" s="5">
        <v>68975</v>
      </c>
    </row>
    <row r="2925" spans="1:3" x14ac:dyDescent="0.2">
      <c r="A2925" t="s">
        <v>248</v>
      </c>
      <c r="B2925" s="4">
        <f t="shared" ca="1" si="96"/>
        <v>45300</v>
      </c>
      <c r="C2925" s="5">
        <v>5535</v>
      </c>
    </row>
    <row r="2926" spans="1:3" x14ac:dyDescent="0.2">
      <c r="A2926" t="s">
        <v>261</v>
      </c>
      <c r="B2926" s="4">
        <f t="shared" ca="1" si="96"/>
        <v>45300</v>
      </c>
      <c r="C2926" s="5">
        <v>80290</v>
      </c>
    </row>
    <row r="2927" spans="1:3" x14ac:dyDescent="0.2">
      <c r="A2927" t="s">
        <v>271</v>
      </c>
      <c r="B2927" s="4">
        <f t="shared" ca="1" si="96"/>
        <v>45300</v>
      </c>
      <c r="C2927" s="5">
        <v>38870</v>
      </c>
    </row>
    <row r="2928" spans="1:3" x14ac:dyDescent="0.2">
      <c r="A2928" t="s">
        <v>300</v>
      </c>
      <c r="B2928" s="4">
        <f t="shared" ca="1" si="96"/>
        <v>45300</v>
      </c>
      <c r="C2928" s="5">
        <v>36025</v>
      </c>
    </row>
    <row r="2929" spans="1:3" x14ac:dyDescent="0.2">
      <c r="A2929" t="s">
        <v>320</v>
      </c>
      <c r="B2929" s="4">
        <f t="shared" ca="1" si="96"/>
        <v>45300</v>
      </c>
      <c r="C2929" s="5">
        <v>34220</v>
      </c>
    </row>
    <row r="2930" spans="1:3" x14ac:dyDescent="0.2">
      <c r="A2930" t="s">
        <v>328</v>
      </c>
      <c r="B2930" s="4">
        <f t="shared" ca="1" si="96"/>
        <v>45300</v>
      </c>
      <c r="C2930" s="5">
        <v>46995</v>
      </c>
    </row>
    <row r="2931" spans="1:3" x14ac:dyDescent="0.2">
      <c r="A2931" t="s">
        <v>333</v>
      </c>
      <c r="B2931" s="4">
        <f t="shared" ca="1" si="96"/>
        <v>45300</v>
      </c>
      <c r="C2931" s="5">
        <v>64505</v>
      </c>
    </row>
    <row r="2932" spans="1:3" x14ac:dyDescent="0.2">
      <c r="A2932" t="s">
        <v>360</v>
      </c>
      <c r="B2932" s="4">
        <f t="shared" ca="1" si="96"/>
        <v>45300</v>
      </c>
      <c r="C2932" s="5">
        <v>14250</v>
      </c>
    </row>
    <row r="2933" spans="1:3" x14ac:dyDescent="0.2">
      <c r="A2933" t="s">
        <v>363</v>
      </c>
      <c r="B2933" s="4">
        <f t="shared" ca="1" si="96"/>
        <v>45300</v>
      </c>
      <c r="C2933" s="5">
        <v>48685</v>
      </c>
    </row>
    <row r="2934" spans="1:3" x14ac:dyDescent="0.2">
      <c r="A2934" t="s">
        <v>371</v>
      </c>
      <c r="B2934" s="4">
        <f t="shared" ca="1" si="96"/>
        <v>45300</v>
      </c>
      <c r="C2934" s="5">
        <v>13270</v>
      </c>
    </row>
    <row r="2935" spans="1:3" x14ac:dyDescent="0.2">
      <c r="A2935" t="s">
        <v>375</v>
      </c>
      <c r="B2935" s="4">
        <f t="shared" ca="1" si="96"/>
        <v>45300</v>
      </c>
      <c r="C2935" s="5">
        <v>53670</v>
      </c>
    </row>
    <row r="2936" spans="1:3" x14ac:dyDescent="0.2">
      <c r="A2936" t="s">
        <v>381</v>
      </c>
      <c r="B2936" s="4">
        <f t="shared" ca="1" si="96"/>
        <v>45300</v>
      </c>
      <c r="C2936" s="5">
        <v>70245</v>
      </c>
    </row>
    <row r="2937" spans="1:3" x14ac:dyDescent="0.2">
      <c r="A2937" t="s">
        <v>388</v>
      </c>
      <c r="B2937" s="4">
        <f t="shared" ca="1" si="96"/>
        <v>45300</v>
      </c>
      <c r="C2937" s="5">
        <v>70030</v>
      </c>
    </row>
    <row r="2938" spans="1:3" x14ac:dyDescent="0.2">
      <c r="A2938" t="s">
        <v>405</v>
      </c>
      <c r="B2938" s="4">
        <f t="shared" ca="1" si="96"/>
        <v>45300</v>
      </c>
      <c r="C2938" s="5">
        <v>47505</v>
      </c>
    </row>
    <row r="2939" spans="1:3" x14ac:dyDescent="0.2">
      <c r="A2939" t="s">
        <v>415</v>
      </c>
      <c r="B2939" s="4">
        <f t="shared" ca="1" si="96"/>
        <v>45300</v>
      </c>
      <c r="C2939" s="5">
        <v>28235</v>
      </c>
    </row>
    <row r="2940" spans="1:3" x14ac:dyDescent="0.2">
      <c r="A2940" t="s">
        <v>416</v>
      </c>
      <c r="B2940" s="4">
        <f t="shared" ca="1" si="96"/>
        <v>45300</v>
      </c>
      <c r="C2940" s="5">
        <v>56850</v>
      </c>
    </row>
    <row r="2941" spans="1:3" x14ac:dyDescent="0.2">
      <c r="A2941" t="s">
        <v>431</v>
      </c>
      <c r="B2941" s="4">
        <f t="shared" ca="1" si="96"/>
        <v>45300</v>
      </c>
      <c r="C2941" s="5">
        <v>26960</v>
      </c>
    </row>
    <row r="2942" spans="1:3" x14ac:dyDescent="0.2">
      <c r="A2942" t="s">
        <v>441</v>
      </c>
      <c r="B2942" s="4">
        <f t="shared" ca="1" si="96"/>
        <v>45300</v>
      </c>
      <c r="C2942" s="5">
        <v>33650</v>
      </c>
    </row>
    <row r="2943" spans="1:3" x14ac:dyDescent="0.2">
      <c r="A2943" t="s">
        <v>445</v>
      </c>
      <c r="B2943" s="4">
        <f t="shared" ca="1" si="96"/>
        <v>45300</v>
      </c>
      <c r="C2943" s="5">
        <v>26420</v>
      </c>
    </row>
    <row r="2944" spans="1:3" x14ac:dyDescent="0.2">
      <c r="A2944" t="s">
        <v>51</v>
      </c>
      <c r="B2944" s="4">
        <f t="shared" ref="B2944:B2969" ca="1" si="97">TODAY()-103</f>
        <v>45301</v>
      </c>
      <c r="C2944" s="5">
        <v>80600</v>
      </c>
    </row>
    <row r="2945" spans="1:3" x14ac:dyDescent="0.2">
      <c r="A2945" t="s">
        <v>80</v>
      </c>
      <c r="B2945" s="4">
        <f t="shared" ca="1" si="97"/>
        <v>45301</v>
      </c>
      <c r="C2945" s="5">
        <v>81450</v>
      </c>
    </row>
    <row r="2946" spans="1:3" x14ac:dyDescent="0.2">
      <c r="A2946" t="s">
        <v>97</v>
      </c>
      <c r="B2946" s="4">
        <f t="shared" ca="1" si="97"/>
        <v>45301</v>
      </c>
      <c r="C2946" s="5">
        <v>20285</v>
      </c>
    </row>
    <row r="2947" spans="1:3" x14ac:dyDescent="0.2">
      <c r="A2947" t="s">
        <v>103</v>
      </c>
      <c r="B2947" s="4">
        <f t="shared" ca="1" si="97"/>
        <v>45301</v>
      </c>
      <c r="C2947" s="5">
        <v>47810</v>
      </c>
    </row>
    <row r="2948" spans="1:3" x14ac:dyDescent="0.2">
      <c r="A2948" t="s">
        <v>108</v>
      </c>
      <c r="B2948" s="4">
        <f t="shared" ca="1" si="97"/>
        <v>45301</v>
      </c>
      <c r="C2948" s="5">
        <v>60520</v>
      </c>
    </row>
    <row r="2949" spans="1:3" x14ac:dyDescent="0.2">
      <c r="A2949" t="s">
        <v>133</v>
      </c>
      <c r="B2949" s="4">
        <f t="shared" ca="1" si="97"/>
        <v>45301</v>
      </c>
      <c r="C2949" s="5">
        <v>70085</v>
      </c>
    </row>
    <row r="2950" spans="1:3" x14ac:dyDescent="0.2">
      <c r="A2950" t="s">
        <v>152</v>
      </c>
      <c r="B2950" s="4">
        <f t="shared" ca="1" si="97"/>
        <v>45301</v>
      </c>
      <c r="C2950" s="5">
        <v>84430</v>
      </c>
    </row>
    <row r="2951" spans="1:3" x14ac:dyDescent="0.2">
      <c r="A2951" t="s">
        <v>162</v>
      </c>
      <c r="B2951" s="4">
        <f t="shared" ca="1" si="97"/>
        <v>45301</v>
      </c>
      <c r="C2951" s="5">
        <v>25175</v>
      </c>
    </row>
    <row r="2952" spans="1:3" x14ac:dyDescent="0.2">
      <c r="A2952" t="s">
        <v>165</v>
      </c>
      <c r="B2952" s="4">
        <f t="shared" ca="1" si="97"/>
        <v>45301</v>
      </c>
      <c r="C2952" s="5">
        <v>82350</v>
      </c>
    </row>
    <row r="2953" spans="1:3" x14ac:dyDescent="0.2">
      <c r="A2953" t="s">
        <v>175</v>
      </c>
      <c r="B2953" s="4">
        <f t="shared" ca="1" si="97"/>
        <v>45301</v>
      </c>
      <c r="C2953" s="5">
        <v>51470</v>
      </c>
    </row>
    <row r="2954" spans="1:3" x14ac:dyDescent="0.2">
      <c r="A2954" t="s">
        <v>187</v>
      </c>
      <c r="B2954" s="4">
        <f t="shared" ca="1" si="97"/>
        <v>45301</v>
      </c>
      <c r="C2954" s="5">
        <v>10290</v>
      </c>
    </row>
    <row r="2955" spans="1:3" x14ac:dyDescent="0.2">
      <c r="A2955" t="s">
        <v>205</v>
      </c>
      <c r="B2955" s="4">
        <f t="shared" ca="1" si="97"/>
        <v>45301</v>
      </c>
      <c r="C2955" s="5">
        <v>82905</v>
      </c>
    </row>
    <row r="2956" spans="1:3" x14ac:dyDescent="0.2">
      <c r="A2956" t="s">
        <v>243</v>
      </c>
      <c r="B2956" s="4">
        <f t="shared" ca="1" si="97"/>
        <v>45301</v>
      </c>
      <c r="C2956" s="5">
        <v>63930</v>
      </c>
    </row>
    <row r="2957" spans="1:3" x14ac:dyDescent="0.2">
      <c r="A2957" t="s">
        <v>306</v>
      </c>
      <c r="B2957" s="4">
        <f t="shared" ca="1" si="97"/>
        <v>45301</v>
      </c>
      <c r="C2957" s="5">
        <v>20950</v>
      </c>
    </row>
    <row r="2958" spans="1:3" x14ac:dyDescent="0.2">
      <c r="A2958" t="s">
        <v>320</v>
      </c>
      <c r="B2958" s="4">
        <f t="shared" ca="1" si="97"/>
        <v>45301</v>
      </c>
      <c r="C2958" s="5">
        <v>60220</v>
      </c>
    </row>
    <row r="2959" spans="1:3" x14ac:dyDescent="0.2">
      <c r="A2959" t="s">
        <v>356</v>
      </c>
      <c r="B2959" s="4">
        <f t="shared" ca="1" si="97"/>
        <v>45301</v>
      </c>
      <c r="C2959" s="5">
        <v>53895</v>
      </c>
    </row>
    <row r="2960" spans="1:3" x14ac:dyDescent="0.2">
      <c r="A2960" t="s">
        <v>368</v>
      </c>
      <c r="B2960" s="4">
        <f t="shared" ca="1" si="97"/>
        <v>45301</v>
      </c>
      <c r="C2960" s="5">
        <v>66865</v>
      </c>
    </row>
    <row r="2961" spans="1:3" x14ac:dyDescent="0.2">
      <c r="A2961" t="s">
        <v>371</v>
      </c>
      <c r="B2961" s="4">
        <f t="shared" ca="1" si="97"/>
        <v>45301</v>
      </c>
      <c r="C2961" s="5">
        <v>31345</v>
      </c>
    </row>
    <row r="2962" spans="1:3" x14ac:dyDescent="0.2">
      <c r="A2962" t="s">
        <v>389</v>
      </c>
      <c r="B2962" s="4">
        <f t="shared" ca="1" si="97"/>
        <v>45301</v>
      </c>
      <c r="C2962" s="5">
        <v>49035</v>
      </c>
    </row>
    <row r="2963" spans="1:3" x14ac:dyDescent="0.2">
      <c r="A2963" t="s">
        <v>407</v>
      </c>
      <c r="B2963" s="4">
        <f t="shared" ca="1" si="97"/>
        <v>45301</v>
      </c>
      <c r="C2963" s="5">
        <v>11185</v>
      </c>
    </row>
    <row r="2964" spans="1:3" x14ac:dyDescent="0.2">
      <c r="A2964" t="s">
        <v>413</v>
      </c>
      <c r="B2964" s="4">
        <f t="shared" ca="1" si="97"/>
        <v>45301</v>
      </c>
      <c r="C2964" s="5">
        <v>30305</v>
      </c>
    </row>
    <row r="2965" spans="1:3" x14ac:dyDescent="0.2">
      <c r="A2965" t="s">
        <v>418</v>
      </c>
      <c r="B2965" s="4">
        <f t="shared" ca="1" si="97"/>
        <v>45301</v>
      </c>
      <c r="C2965" s="5">
        <v>70480</v>
      </c>
    </row>
    <row r="2966" spans="1:3" x14ac:dyDescent="0.2">
      <c r="A2966" t="s">
        <v>420</v>
      </c>
      <c r="B2966" s="4">
        <f t="shared" ca="1" si="97"/>
        <v>45301</v>
      </c>
      <c r="C2966" s="5">
        <v>68645</v>
      </c>
    </row>
    <row r="2967" spans="1:3" x14ac:dyDescent="0.2">
      <c r="A2967" t="s">
        <v>427</v>
      </c>
      <c r="B2967" s="4">
        <f t="shared" ca="1" si="97"/>
        <v>45301</v>
      </c>
      <c r="C2967" s="5">
        <v>15285</v>
      </c>
    </row>
    <row r="2968" spans="1:3" x14ac:dyDescent="0.2">
      <c r="A2968" t="s">
        <v>436</v>
      </c>
      <c r="B2968" s="4">
        <f t="shared" ca="1" si="97"/>
        <v>45301</v>
      </c>
      <c r="C2968" s="5">
        <v>17465</v>
      </c>
    </row>
    <row r="2969" spans="1:3" x14ac:dyDescent="0.2">
      <c r="A2969" t="s">
        <v>445</v>
      </c>
      <c r="B2969" s="4">
        <f t="shared" ca="1" si="97"/>
        <v>45301</v>
      </c>
      <c r="C2969" s="5">
        <v>79050</v>
      </c>
    </row>
    <row r="2970" spans="1:3" x14ac:dyDescent="0.2">
      <c r="A2970" t="s">
        <v>64</v>
      </c>
      <c r="B2970" s="4">
        <f t="shared" ref="B2970:B3002" ca="1" si="98">TODAY()-102</f>
        <v>45302</v>
      </c>
      <c r="C2970" s="5">
        <v>34485</v>
      </c>
    </row>
    <row r="2971" spans="1:3" x14ac:dyDescent="0.2">
      <c r="A2971" t="s">
        <v>72</v>
      </c>
      <c r="B2971" s="4">
        <f t="shared" ca="1" si="98"/>
        <v>45302</v>
      </c>
      <c r="C2971" s="5">
        <v>54245</v>
      </c>
    </row>
    <row r="2972" spans="1:3" x14ac:dyDescent="0.2">
      <c r="A2972" t="s">
        <v>80</v>
      </c>
      <c r="B2972" s="4">
        <f t="shared" ca="1" si="98"/>
        <v>45302</v>
      </c>
      <c r="C2972" s="5">
        <v>41860</v>
      </c>
    </row>
    <row r="2973" spans="1:3" x14ac:dyDescent="0.2">
      <c r="A2973" t="s">
        <v>93</v>
      </c>
      <c r="B2973" s="4">
        <f t="shared" ca="1" si="98"/>
        <v>45302</v>
      </c>
      <c r="C2973" s="5">
        <v>10665</v>
      </c>
    </row>
    <row r="2974" spans="1:3" x14ac:dyDescent="0.2">
      <c r="A2974" t="s">
        <v>96</v>
      </c>
      <c r="B2974" s="4">
        <f t="shared" ca="1" si="98"/>
        <v>45302</v>
      </c>
      <c r="C2974" s="5">
        <v>30065</v>
      </c>
    </row>
    <row r="2975" spans="1:3" x14ac:dyDescent="0.2">
      <c r="A2975" t="s">
        <v>103</v>
      </c>
      <c r="B2975" s="4">
        <f t="shared" ca="1" si="98"/>
        <v>45302</v>
      </c>
      <c r="C2975" s="5">
        <v>36945</v>
      </c>
    </row>
    <row r="2976" spans="1:3" x14ac:dyDescent="0.2">
      <c r="A2976" t="s">
        <v>118</v>
      </c>
      <c r="B2976" s="4">
        <f t="shared" ca="1" si="98"/>
        <v>45302</v>
      </c>
      <c r="C2976" s="5">
        <v>9500</v>
      </c>
    </row>
    <row r="2977" spans="1:3" x14ac:dyDescent="0.2">
      <c r="A2977" t="s">
        <v>130</v>
      </c>
      <c r="B2977" s="4">
        <f t="shared" ca="1" si="98"/>
        <v>45302</v>
      </c>
      <c r="C2977" s="5">
        <v>83545</v>
      </c>
    </row>
    <row r="2978" spans="1:3" x14ac:dyDescent="0.2">
      <c r="A2978" t="s">
        <v>148</v>
      </c>
      <c r="B2978" s="4">
        <f t="shared" ca="1" si="98"/>
        <v>45302</v>
      </c>
      <c r="C2978" s="5">
        <v>32560</v>
      </c>
    </row>
    <row r="2979" spans="1:3" x14ac:dyDescent="0.2">
      <c r="A2979" t="s">
        <v>152</v>
      </c>
      <c r="B2979" s="4">
        <f t="shared" ca="1" si="98"/>
        <v>45302</v>
      </c>
      <c r="C2979" s="5">
        <v>10650</v>
      </c>
    </row>
    <row r="2980" spans="1:3" x14ac:dyDescent="0.2">
      <c r="A2980" t="s">
        <v>163</v>
      </c>
      <c r="B2980" s="4">
        <f t="shared" ca="1" si="98"/>
        <v>45302</v>
      </c>
      <c r="C2980" s="5">
        <v>74785</v>
      </c>
    </row>
    <row r="2981" spans="1:3" x14ac:dyDescent="0.2">
      <c r="A2981" t="s">
        <v>194</v>
      </c>
      <c r="B2981" s="4">
        <f t="shared" ca="1" si="98"/>
        <v>45302</v>
      </c>
      <c r="C2981" s="5">
        <v>39110</v>
      </c>
    </row>
    <row r="2982" spans="1:3" x14ac:dyDescent="0.2">
      <c r="A2982" t="s">
        <v>198</v>
      </c>
      <c r="B2982" s="4">
        <f t="shared" ca="1" si="98"/>
        <v>45302</v>
      </c>
      <c r="C2982" s="5">
        <v>59040</v>
      </c>
    </row>
    <row r="2983" spans="1:3" x14ac:dyDescent="0.2">
      <c r="A2983" t="s">
        <v>204</v>
      </c>
      <c r="B2983" s="4">
        <f t="shared" ca="1" si="98"/>
        <v>45302</v>
      </c>
      <c r="C2983" s="5">
        <v>12140</v>
      </c>
    </row>
    <row r="2984" spans="1:3" x14ac:dyDescent="0.2">
      <c r="A2984" t="s">
        <v>248</v>
      </c>
      <c r="B2984" s="4">
        <f t="shared" ca="1" si="98"/>
        <v>45302</v>
      </c>
      <c r="C2984" s="5">
        <v>45645</v>
      </c>
    </row>
    <row r="2985" spans="1:3" x14ac:dyDescent="0.2">
      <c r="A2985" t="s">
        <v>271</v>
      </c>
      <c r="B2985" s="4">
        <f t="shared" ca="1" si="98"/>
        <v>45302</v>
      </c>
      <c r="C2985" s="5">
        <v>32495</v>
      </c>
    </row>
    <row r="2986" spans="1:3" x14ac:dyDescent="0.2">
      <c r="A2986" t="s">
        <v>288</v>
      </c>
      <c r="B2986" s="4">
        <f t="shared" ca="1" si="98"/>
        <v>45302</v>
      </c>
      <c r="C2986" s="5">
        <v>80680</v>
      </c>
    </row>
    <row r="2987" spans="1:3" x14ac:dyDescent="0.2">
      <c r="A2987" t="s">
        <v>300</v>
      </c>
      <c r="B2987" s="4">
        <f t="shared" ca="1" si="98"/>
        <v>45302</v>
      </c>
      <c r="C2987" s="5">
        <v>10995</v>
      </c>
    </row>
    <row r="2988" spans="1:3" x14ac:dyDescent="0.2">
      <c r="A2988" t="s">
        <v>301</v>
      </c>
      <c r="B2988" s="4">
        <f t="shared" ca="1" si="98"/>
        <v>45302</v>
      </c>
      <c r="C2988" s="5">
        <v>40780</v>
      </c>
    </row>
    <row r="2989" spans="1:3" x14ac:dyDescent="0.2">
      <c r="A2989" t="s">
        <v>314</v>
      </c>
      <c r="B2989" s="4">
        <f t="shared" ca="1" si="98"/>
        <v>45302</v>
      </c>
      <c r="C2989" s="5">
        <v>52640</v>
      </c>
    </row>
    <row r="2990" spans="1:3" x14ac:dyDescent="0.2">
      <c r="A2990" t="s">
        <v>320</v>
      </c>
      <c r="B2990" s="4">
        <f t="shared" ca="1" si="98"/>
        <v>45302</v>
      </c>
      <c r="C2990" s="5">
        <v>69755</v>
      </c>
    </row>
    <row r="2991" spans="1:3" x14ac:dyDescent="0.2">
      <c r="A2991" t="s">
        <v>347</v>
      </c>
      <c r="B2991" s="4">
        <f t="shared" ca="1" si="98"/>
        <v>45302</v>
      </c>
      <c r="C2991" s="5">
        <v>34445</v>
      </c>
    </row>
    <row r="2992" spans="1:3" x14ac:dyDescent="0.2">
      <c r="A2992" t="s">
        <v>360</v>
      </c>
      <c r="B2992" s="4">
        <f t="shared" ca="1" si="98"/>
        <v>45302</v>
      </c>
      <c r="C2992" s="5">
        <v>83855</v>
      </c>
    </row>
    <row r="2993" spans="1:3" x14ac:dyDescent="0.2">
      <c r="A2993" t="s">
        <v>362</v>
      </c>
      <c r="B2993" s="4">
        <f t="shared" ca="1" si="98"/>
        <v>45302</v>
      </c>
      <c r="C2993" s="5">
        <v>13200</v>
      </c>
    </row>
    <row r="2994" spans="1:3" x14ac:dyDescent="0.2">
      <c r="A2994" t="s">
        <v>372</v>
      </c>
      <c r="B2994" s="4">
        <f t="shared" ca="1" si="98"/>
        <v>45302</v>
      </c>
      <c r="C2994" s="5">
        <v>38705</v>
      </c>
    </row>
    <row r="2995" spans="1:3" x14ac:dyDescent="0.2">
      <c r="A2995" t="s">
        <v>375</v>
      </c>
      <c r="B2995" s="4">
        <f t="shared" ca="1" si="98"/>
        <v>45302</v>
      </c>
      <c r="C2995" s="5">
        <v>5880</v>
      </c>
    </row>
    <row r="2996" spans="1:3" x14ac:dyDescent="0.2">
      <c r="A2996" t="s">
        <v>407</v>
      </c>
      <c r="B2996" s="4">
        <f t="shared" ca="1" si="98"/>
        <v>45302</v>
      </c>
      <c r="C2996" s="5">
        <v>69025</v>
      </c>
    </row>
    <row r="2997" spans="1:3" x14ac:dyDescent="0.2">
      <c r="A2997" t="s">
        <v>420</v>
      </c>
      <c r="B2997" s="4">
        <f t="shared" ca="1" si="98"/>
        <v>45302</v>
      </c>
      <c r="C2997" s="5">
        <v>13885</v>
      </c>
    </row>
    <row r="2998" spans="1:3" x14ac:dyDescent="0.2">
      <c r="A2998" t="s">
        <v>430</v>
      </c>
      <c r="B2998" s="4">
        <f t="shared" ca="1" si="98"/>
        <v>45302</v>
      </c>
      <c r="C2998" s="5">
        <v>39385</v>
      </c>
    </row>
    <row r="2999" spans="1:3" x14ac:dyDescent="0.2">
      <c r="A2999" t="s">
        <v>431</v>
      </c>
      <c r="B2999" s="4">
        <f t="shared" ca="1" si="98"/>
        <v>45302</v>
      </c>
      <c r="C2999" s="5">
        <v>60000</v>
      </c>
    </row>
    <row r="3000" spans="1:3" x14ac:dyDescent="0.2">
      <c r="A3000" t="s">
        <v>437</v>
      </c>
      <c r="B3000" s="4">
        <f t="shared" ca="1" si="98"/>
        <v>45302</v>
      </c>
      <c r="C3000" s="5">
        <v>38790</v>
      </c>
    </row>
    <row r="3001" spans="1:3" x14ac:dyDescent="0.2">
      <c r="A3001" t="s">
        <v>441</v>
      </c>
      <c r="B3001" s="4">
        <f t="shared" ca="1" si="98"/>
        <v>45302</v>
      </c>
      <c r="C3001" s="5">
        <v>34870</v>
      </c>
    </row>
    <row r="3002" spans="1:3" x14ac:dyDescent="0.2">
      <c r="A3002" t="s">
        <v>445</v>
      </c>
      <c r="B3002" s="4">
        <f t="shared" ca="1" si="98"/>
        <v>45302</v>
      </c>
      <c r="C3002" s="5">
        <v>69615</v>
      </c>
    </row>
    <row r="3003" spans="1:3" x14ac:dyDescent="0.2">
      <c r="A3003" t="s">
        <v>59</v>
      </c>
      <c r="B3003" s="4">
        <f t="shared" ref="B3003:B3029" ca="1" si="99">TODAY()-101</f>
        <v>45303</v>
      </c>
      <c r="C3003" s="5">
        <v>9790</v>
      </c>
    </row>
    <row r="3004" spans="1:3" x14ac:dyDescent="0.2">
      <c r="A3004" t="s">
        <v>66</v>
      </c>
      <c r="B3004" s="4">
        <f t="shared" ca="1" si="99"/>
        <v>45303</v>
      </c>
      <c r="C3004" s="5">
        <v>68785</v>
      </c>
    </row>
    <row r="3005" spans="1:3" x14ac:dyDescent="0.2">
      <c r="A3005" t="s">
        <v>72</v>
      </c>
      <c r="B3005" s="4">
        <f t="shared" ca="1" si="99"/>
        <v>45303</v>
      </c>
      <c r="C3005" s="5">
        <v>13295</v>
      </c>
    </row>
    <row r="3006" spans="1:3" x14ac:dyDescent="0.2">
      <c r="A3006" t="s">
        <v>96</v>
      </c>
      <c r="B3006" s="4">
        <f t="shared" ca="1" si="99"/>
        <v>45303</v>
      </c>
      <c r="C3006" s="5">
        <v>50220</v>
      </c>
    </row>
    <row r="3007" spans="1:3" x14ac:dyDescent="0.2">
      <c r="A3007" t="s">
        <v>103</v>
      </c>
      <c r="B3007" s="4">
        <f t="shared" ca="1" si="99"/>
        <v>45303</v>
      </c>
      <c r="C3007" s="5">
        <v>81025</v>
      </c>
    </row>
    <row r="3008" spans="1:3" x14ac:dyDescent="0.2">
      <c r="A3008" t="s">
        <v>110</v>
      </c>
      <c r="B3008" s="4">
        <f t="shared" ca="1" si="99"/>
        <v>45303</v>
      </c>
      <c r="C3008" s="5">
        <v>31225</v>
      </c>
    </row>
    <row r="3009" spans="1:3" x14ac:dyDescent="0.2">
      <c r="A3009" t="s">
        <v>113</v>
      </c>
      <c r="B3009" s="4">
        <f t="shared" ca="1" si="99"/>
        <v>45303</v>
      </c>
      <c r="C3009" s="5">
        <v>74550</v>
      </c>
    </row>
    <row r="3010" spans="1:3" x14ac:dyDescent="0.2">
      <c r="A3010" t="s">
        <v>127</v>
      </c>
      <c r="B3010" s="4">
        <f t="shared" ca="1" si="99"/>
        <v>45303</v>
      </c>
      <c r="C3010" s="5">
        <v>61445</v>
      </c>
    </row>
    <row r="3011" spans="1:3" x14ac:dyDescent="0.2">
      <c r="A3011" t="s">
        <v>140</v>
      </c>
      <c r="B3011" s="4">
        <f t="shared" ca="1" si="99"/>
        <v>45303</v>
      </c>
      <c r="C3011" s="5">
        <v>30115</v>
      </c>
    </row>
    <row r="3012" spans="1:3" x14ac:dyDescent="0.2">
      <c r="A3012" t="s">
        <v>141</v>
      </c>
      <c r="B3012" s="4">
        <f t="shared" ca="1" si="99"/>
        <v>45303</v>
      </c>
      <c r="C3012" s="5">
        <v>30980</v>
      </c>
    </row>
    <row r="3013" spans="1:3" x14ac:dyDescent="0.2">
      <c r="A3013" t="s">
        <v>152</v>
      </c>
      <c r="B3013" s="4">
        <f t="shared" ca="1" si="99"/>
        <v>45303</v>
      </c>
      <c r="C3013" s="5">
        <v>14075</v>
      </c>
    </row>
    <row r="3014" spans="1:3" x14ac:dyDescent="0.2">
      <c r="A3014" t="s">
        <v>161</v>
      </c>
      <c r="B3014" s="4">
        <f t="shared" ca="1" si="99"/>
        <v>45303</v>
      </c>
      <c r="C3014" s="5">
        <v>55935</v>
      </c>
    </row>
    <row r="3015" spans="1:3" x14ac:dyDescent="0.2">
      <c r="A3015" t="s">
        <v>162</v>
      </c>
      <c r="B3015" s="4">
        <f t="shared" ca="1" si="99"/>
        <v>45303</v>
      </c>
      <c r="C3015" s="5">
        <v>30210</v>
      </c>
    </row>
    <row r="3016" spans="1:3" x14ac:dyDescent="0.2">
      <c r="A3016" t="s">
        <v>165</v>
      </c>
      <c r="B3016" s="4">
        <f t="shared" ca="1" si="99"/>
        <v>45303</v>
      </c>
      <c r="C3016" s="5">
        <v>22735</v>
      </c>
    </row>
    <row r="3017" spans="1:3" x14ac:dyDescent="0.2">
      <c r="A3017" t="s">
        <v>175</v>
      </c>
      <c r="B3017" s="4">
        <f t="shared" ca="1" si="99"/>
        <v>45303</v>
      </c>
      <c r="C3017" s="5">
        <v>30610</v>
      </c>
    </row>
    <row r="3018" spans="1:3" x14ac:dyDescent="0.2">
      <c r="A3018" t="s">
        <v>181</v>
      </c>
      <c r="B3018" s="4">
        <f t="shared" ca="1" si="99"/>
        <v>45303</v>
      </c>
      <c r="C3018" s="5">
        <v>53810</v>
      </c>
    </row>
    <row r="3019" spans="1:3" x14ac:dyDescent="0.2">
      <c r="A3019" t="s">
        <v>183</v>
      </c>
      <c r="B3019" s="4">
        <f t="shared" ca="1" si="99"/>
        <v>45303</v>
      </c>
      <c r="C3019" s="5">
        <v>84390</v>
      </c>
    </row>
    <row r="3020" spans="1:3" x14ac:dyDescent="0.2">
      <c r="A3020" t="s">
        <v>187</v>
      </c>
      <c r="B3020" s="4">
        <f t="shared" ca="1" si="99"/>
        <v>45303</v>
      </c>
      <c r="C3020" s="5">
        <v>16440</v>
      </c>
    </row>
    <row r="3021" spans="1:3" x14ac:dyDescent="0.2">
      <c r="A3021" t="s">
        <v>194</v>
      </c>
      <c r="B3021" s="4">
        <f t="shared" ca="1" si="99"/>
        <v>45303</v>
      </c>
      <c r="C3021" s="5">
        <v>82480</v>
      </c>
    </row>
    <row r="3022" spans="1:3" x14ac:dyDescent="0.2">
      <c r="A3022" t="s">
        <v>248</v>
      </c>
      <c r="B3022" s="4">
        <f t="shared" ca="1" si="99"/>
        <v>45303</v>
      </c>
      <c r="C3022" s="5">
        <v>39190</v>
      </c>
    </row>
    <row r="3023" spans="1:3" x14ac:dyDescent="0.2">
      <c r="A3023" t="s">
        <v>301</v>
      </c>
      <c r="B3023" s="4">
        <f t="shared" ca="1" si="99"/>
        <v>45303</v>
      </c>
      <c r="C3023" s="5">
        <v>6385</v>
      </c>
    </row>
    <row r="3024" spans="1:3" x14ac:dyDescent="0.2">
      <c r="A3024" t="s">
        <v>352</v>
      </c>
      <c r="B3024" s="4">
        <f t="shared" ca="1" si="99"/>
        <v>45303</v>
      </c>
      <c r="C3024" s="5">
        <v>56450</v>
      </c>
    </row>
    <row r="3025" spans="1:3" x14ac:dyDescent="0.2">
      <c r="A3025" t="s">
        <v>360</v>
      </c>
      <c r="B3025" s="4">
        <f t="shared" ca="1" si="99"/>
        <v>45303</v>
      </c>
      <c r="C3025" s="5">
        <v>66805</v>
      </c>
    </row>
    <row r="3026" spans="1:3" x14ac:dyDescent="0.2">
      <c r="A3026" t="s">
        <v>362</v>
      </c>
      <c r="B3026" s="4">
        <f t="shared" ca="1" si="99"/>
        <v>45303</v>
      </c>
      <c r="C3026" s="5">
        <v>6060</v>
      </c>
    </row>
    <row r="3027" spans="1:3" x14ac:dyDescent="0.2">
      <c r="A3027" t="s">
        <v>363</v>
      </c>
      <c r="B3027" s="4">
        <f t="shared" ca="1" si="99"/>
        <v>45303</v>
      </c>
      <c r="C3027" s="5">
        <v>74230</v>
      </c>
    </row>
    <row r="3028" spans="1:3" x14ac:dyDescent="0.2">
      <c r="A3028" t="s">
        <v>372</v>
      </c>
      <c r="B3028" s="4">
        <f t="shared" ca="1" si="99"/>
        <v>45303</v>
      </c>
      <c r="C3028" s="5">
        <v>54050</v>
      </c>
    </row>
    <row r="3029" spans="1:3" x14ac:dyDescent="0.2">
      <c r="A3029" t="s">
        <v>441</v>
      </c>
      <c r="B3029" s="4">
        <f t="shared" ca="1" si="99"/>
        <v>45303</v>
      </c>
      <c r="C3029" s="5">
        <v>83590</v>
      </c>
    </row>
    <row r="3030" spans="1:3" x14ac:dyDescent="0.2">
      <c r="A3030" t="s">
        <v>59</v>
      </c>
      <c r="B3030" s="4">
        <f t="shared" ref="B3030:B3059" ca="1" si="100">TODAY()-100</f>
        <v>45304</v>
      </c>
      <c r="C3030" s="5">
        <v>36265</v>
      </c>
    </row>
    <row r="3031" spans="1:3" x14ac:dyDescent="0.2">
      <c r="A3031" t="s">
        <v>66</v>
      </c>
      <c r="B3031" s="4">
        <f t="shared" ca="1" si="100"/>
        <v>45304</v>
      </c>
      <c r="C3031" s="5">
        <v>57220</v>
      </c>
    </row>
    <row r="3032" spans="1:3" x14ac:dyDescent="0.2">
      <c r="A3032" t="s">
        <v>72</v>
      </c>
      <c r="B3032" s="4">
        <f t="shared" ca="1" si="100"/>
        <v>45304</v>
      </c>
      <c r="C3032" s="5">
        <v>55915</v>
      </c>
    </row>
    <row r="3033" spans="1:3" x14ac:dyDescent="0.2">
      <c r="A3033" t="s">
        <v>93</v>
      </c>
      <c r="B3033" s="4">
        <f t="shared" ca="1" si="100"/>
        <v>45304</v>
      </c>
      <c r="C3033" s="5">
        <v>30770</v>
      </c>
    </row>
    <row r="3034" spans="1:3" x14ac:dyDescent="0.2">
      <c r="A3034" t="s">
        <v>110</v>
      </c>
      <c r="B3034" s="4">
        <f t="shared" ca="1" si="100"/>
        <v>45304</v>
      </c>
      <c r="C3034" s="5">
        <v>33710</v>
      </c>
    </row>
    <row r="3035" spans="1:3" x14ac:dyDescent="0.2">
      <c r="A3035" t="s">
        <v>127</v>
      </c>
      <c r="B3035" s="4">
        <f t="shared" ca="1" si="100"/>
        <v>45304</v>
      </c>
      <c r="C3035" s="5">
        <v>56520</v>
      </c>
    </row>
    <row r="3036" spans="1:3" x14ac:dyDescent="0.2">
      <c r="A3036" t="s">
        <v>132</v>
      </c>
      <c r="B3036" s="4">
        <f t="shared" ca="1" si="100"/>
        <v>45304</v>
      </c>
      <c r="C3036" s="5">
        <v>48915</v>
      </c>
    </row>
    <row r="3037" spans="1:3" x14ac:dyDescent="0.2">
      <c r="A3037" t="s">
        <v>140</v>
      </c>
      <c r="B3037" s="4">
        <f t="shared" ca="1" si="100"/>
        <v>45304</v>
      </c>
      <c r="C3037" s="5">
        <v>64440</v>
      </c>
    </row>
    <row r="3038" spans="1:3" x14ac:dyDescent="0.2">
      <c r="A3038" t="s">
        <v>152</v>
      </c>
      <c r="B3038" s="4">
        <f t="shared" ca="1" si="100"/>
        <v>45304</v>
      </c>
      <c r="C3038" s="5">
        <v>45875</v>
      </c>
    </row>
    <row r="3039" spans="1:3" x14ac:dyDescent="0.2">
      <c r="A3039" t="s">
        <v>172</v>
      </c>
      <c r="B3039" s="4">
        <f t="shared" ca="1" si="100"/>
        <v>45304</v>
      </c>
      <c r="C3039" s="5">
        <v>17315</v>
      </c>
    </row>
    <row r="3040" spans="1:3" x14ac:dyDescent="0.2">
      <c r="A3040" t="s">
        <v>176</v>
      </c>
      <c r="B3040" s="4">
        <f t="shared" ca="1" si="100"/>
        <v>45304</v>
      </c>
      <c r="C3040" s="5">
        <v>77130</v>
      </c>
    </row>
    <row r="3041" spans="1:3" x14ac:dyDescent="0.2">
      <c r="A3041" t="s">
        <v>181</v>
      </c>
      <c r="B3041" s="4">
        <f t="shared" ca="1" si="100"/>
        <v>45304</v>
      </c>
      <c r="C3041" s="5">
        <v>84415</v>
      </c>
    </row>
    <row r="3042" spans="1:3" x14ac:dyDescent="0.2">
      <c r="A3042" t="s">
        <v>183</v>
      </c>
      <c r="B3042" s="4">
        <f t="shared" ca="1" si="100"/>
        <v>45304</v>
      </c>
      <c r="C3042" s="5">
        <v>64415</v>
      </c>
    </row>
    <row r="3043" spans="1:3" x14ac:dyDescent="0.2">
      <c r="A3043" t="s">
        <v>198</v>
      </c>
      <c r="B3043" s="4">
        <f t="shared" ca="1" si="100"/>
        <v>45304</v>
      </c>
      <c r="C3043" s="5">
        <v>65920</v>
      </c>
    </row>
    <row r="3044" spans="1:3" x14ac:dyDescent="0.2">
      <c r="A3044" t="s">
        <v>242</v>
      </c>
      <c r="B3044" s="4">
        <f t="shared" ca="1" si="100"/>
        <v>45304</v>
      </c>
      <c r="C3044" s="5">
        <v>78320</v>
      </c>
    </row>
    <row r="3045" spans="1:3" x14ac:dyDescent="0.2">
      <c r="A3045" t="s">
        <v>248</v>
      </c>
      <c r="B3045" s="4">
        <f t="shared" ca="1" si="100"/>
        <v>45304</v>
      </c>
      <c r="C3045" s="5">
        <v>19195</v>
      </c>
    </row>
    <row r="3046" spans="1:3" x14ac:dyDescent="0.2">
      <c r="A3046" t="s">
        <v>300</v>
      </c>
      <c r="B3046" s="4">
        <f t="shared" ca="1" si="100"/>
        <v>45304</v>
      </c>
      <c r="C3046" s="5">
        <v>39105</v>
      </c>
    </row>
    <row r="3047" spans="1:3" x14ac:dyDescent="0.2">
      <c r="A3047" t="s">
        <v>301</v>
      </c>
      <c r="B3047" s="4">
        <f t="shared" ca="1" si="100"/>
        <v>45304</v>
      </c>
      <c r="C3047" s="5">
        <v>62155</v>
      </c>
    </row>
    <row r="3048" spans="1:3" x14ac:dyDescent="0.2">
      <c r="A3048" t="s">
        <v>302</v>
      </c>
      <c r="B3048" s="4">
        <f t="shared" ca="1" si="100"/>
        <v>45304</v>
      </c>
      <c r="C3048" s="5">
        <v>83405</v>
      </c>
    </row>
    <row r="3049" spans="1:3" x14ac:dyDescent="0.2">
      <c r="A3049" t="s">
        <v>314</v>
      </c>
      <c r="B3049" s="4">
        <f t="shared" ca="1" si="100"/>
        <v>45304</v>
      </c>
      <c r="C3049" s="5">
        <v>59625</v>
      </c>
    </row>
    <row r="3050" spans="1:3" x14ac:dyDescent="0.2">
      <c r="A3050" t="s">
        <v>352</v>
      </c>
      <c r="B3050" s="4">
        <f t="shared" ca="1" si="100"/>
        <v>45304</v>
      </c>
      <c r="C3050" s="5">
        <v>57065</v>
      </c>
    </row>
    <row r="3051" spans="1:3" x14ac:dyDescent="0.2">
      <c r="A3051" t="s">
        <v>360</v>
      </c>
      <c r="B3051" s="4">
        <f t="shared" ca="1" si="100"/>
        <v>45304</v>
      </c>
      <c r="C3051" s="5">
        <v>45145</v>
      </c>
    </row>
    <row r="3052" spans="1:3" x14ac:dyDescent="0.2">
      <c r="A3052" t="s">
        <v>388</v>
      </c>
      <c r="B3052" s="4">
        <f t="shared" ca="1" si="100"/>
        <v>45304</v>
      </c>
      <c r="C3052" s="5">
        <v>11455</v>
      </c>
    </row>
    <row r="3053" spans="1:3" x14ac:dyDescent="0.2">
      <c r="A3053" t="s">
        <v>405</v>
      </c>
      <c r="B3053" s="4">
        <f t="shared" ca="1" si="100"/>
        <v>45304</v>
      </c>
      <c r="C3053" s="5">
        <v>39725</v>
      </c>
    </row>
    <row r="3054" spans="1:3" x14ac:dyDescent="0.2">
      <c r="A3054" t="s">
        <v>407</v>
      </c>
      <c r="B3054" s="4">
        <f t="shared" ca="1" si="100"/>
        <v>45304</v>
      </c>
      <c r="C3054" s="5">
        <v>63890</v>
      </c>
    </row>
    <row r="3055" spans="1:3" x14ac:dyDescent="0.2">
      <c r="A3055" t="s">
        <v>408</v>
      </c>
      <c r="B3055" s="4">
        <f t="shared" ca="1" si="100"/>
        <v>45304</v>
      </c>
      <c r="C3055" s="5">
        <v>35005</v>
      </c>
    </row>
    <row r="3056" spans="1:3" x14ac:dyDescent="0.2">
      <c r="A3056" t="s">
        <v>410</v>
      </c>
      <c r="B3056" s="4">
        <f t="shared" ca="1" si="100"/>
        <v>45304</v>
      </c>
      <c r="C3056" s="5">
        <v>14360</v>
      </c>
    </row>
    <row r="3057" spans="1:3" x14ac:dyDescent="0.2">
      <c r="A3057" t="s">
        <v>415</v>
      </c>
      <c r="B3057" s="4">
        <f t="shared" ca="1" si="100"/>
        <v>45304</v>
      </c>
      <c r="C3057" s="5">
        <v>83565</v>
      </c>
    </row>
    <row r="3058" spans="1:3" x14ac:dyDescent="0.2">
      <c r="A3058" t="s">
        <v>430</v>
      </c>
      <c r="B3058" s="4">
        <f t="shared" ca="1" si="100"/>
        <v>45304</v>
      </c>
      <c r="C3058" s="5">
        <v>58350</v>
      </c>
    </row>
    <row r="3059" spans="1:3" x14ac:dyDescent="0.2">
      <c r="A3059" t="s">
        <v>441</v>
      </c>
      <c r="B3059" s="4">
        <f t="shared" ca="1" si="100"/>
        <v>45304</v>
      </c>
      <c r="C3059" s="5">
        <v>74695</v>
      </c>
    </row>
    <row r="3060" spans="1:3" x14ac:dyDescent="0.2">
      <c r="A3060" t="s">
        <v>49</v>
      </c>
      <c r="B3060" s="4">
        <f t="shared" ref="B3060:B3090" ca="1" si="101">TODAY()-99</f>
        <v>45305</v>
      </c>
      <c r="C3060" s="5">
        <v>72340</v>
      </c>
    </row>
    <row r="3061" spans="1:3" x14ac:dyDescent="0.2">
      <c r="A3061" t="s">
        <v>64</v>
      </c>
      <c r="B3061" s="4">
        <f t="shared" ca="1" si="101"/>
        <v>45305</v>
      </c>
      <c r="C3061" s="5">
        <v>9340</v>
      </c>
    </row>
    <row r="3062" spans="1:3" x14ac:dyDescent="0.2">
      <c r="A3062" t="s">
        <v>78</v>
      </c>
      <c r="B3062" s="4">
        <f t="shared" ca="1" si="101"/>
        <v>45305</v>
      </c>
      <c r="C3062" s="5">
        <v>49190</v>
      </c>
    </row>
    <row r="3063" spans="1:3" x14ac:dyDescent="0.2">
      <c r="A3063" t="s">
        <v>80</v>
      </c>
      <c r="B3063" s="4">
        <f t="shared" ca="1" si="101"/>
        <v>45305</v>
      </c>
      <c r="C3063" s="5">
        <v>34660</v>
      </c>
    </row>
    <row r="3064" spans="1:3" x14ac:dyDescent="0.2">
      <c r="A3064" t="s">
        <v>96</v>
      </c>
      <c r="B3064" s="4">
        <f t="shared" ca="1" si="101"/>
        <v>45305</v>
      </c>
      <c r="C3064" s="5">
        <v>19000</v>
      </c>
    </row>
    <row r="3065" spans="1:3" x14ac:dyDescent="0.2">
      <c r="A3065" t="s">
        <v>118</v>
      </c>
      <c r="B3065" s="4">
        <f t="shared" ca="1" si="101"/>
        <v>45305</v>
      </c>
      <c r="C3065" s="5">
        <v>11475</v>
      </c>
    </row>
    <row r="3066" spans="1:3" x14ac:dyDescent="0.2">
      <c r="A3066" t="s">
        <v>125</v>
      </c>
      <c r="B3066" s="4">
        <f t="shared" ca="1" si="101"/>
        <v>45305</v>
      </c>
      <c r="C3066" s="5">
        <v>84355</v>
      </c>
    </row>
    <row r="3067" spans="1:3" x14ac:dyDescent="0.2">
      <c r="A3067" t="s">
        <v>130</v>
      </c>
      <c r="B3067" s="4">
        <f t="shared" ca="1" si="101"/>
        <v>45305</v>
      </c>
      <c r="C3067" s="5">
        <v>52225</v>
      </c>
    </row>
    <row r="3068" spans="1:3" x14ac:dyDescent="0.2">
      <c r="A3068" t="s">
        <v>132</v>
      </c>
      <c r="B3068" s="4">
        <f t="shared" ca="1" si="101"/>
        <v>45305</v>
      </c>
      <c r="C3068" s="5">
        <v>22120</v>
      </c>
    </row>
    <row r="3069" spans="1:3" x14ac:dyDescent="0.2">
      <c r="A3069" t="s">
        <v>141</v>
      </c>
      <c r="B3069" s="4">
        <f t="shared" ca="1" si="101"/>
        <v>45305</v>
      </c>
      <c r="C3069" s="5">
        <v>16995</v>
      </c>
    </row>
    <row r="3070" spans="1:3" x14ac:dyDescent="0.2">
      <c r="A3070" t="s">
        <v>157</v>
      </c>
      <c r="B3070" s="4">
        <f t="shared" ca="1" si="101"/>
        <v>45305</v>
      </c>
      <c r="C3070" s="5">
        <v>49975</v>
      </c>
    </row>
    <row r="3071" spans="1:3" x14ac:dyDescent="0.2">
      <c r="A3071" t="s">
        <v>163</v>
      </c>
      <c r="B3071" s="4">
        <f t="shared" ca="1" si="101"/>
        <v>45305</v>
      </c>
      <c r="C3071" s="5">
        <v>32470</v>
      </c>
    </row>
    <row r="3072" spans="1:3" x14ac:dyDescent="0.2">
      <c r="A3072" t="s">
        <v>183</v>
      </c>
      <c r="B3072" s="4">
        <f t="shared" ca="1" si="101"/>
        <v>45305</v>
      </c>
      <c r="C3072" s="5">
        <v>13205</v>
      </c>
    </row>
    <row r="3073" spans="1:3" x14ac:dyDescent="0.2">
      <c r="A3073" t="s">
        <v>194</v>
      </c>
      <c r="B3073" s="4">
        <f t="shared" ca="1" si="101"/>
        <v>45305</v>
      </c>
      <c r="C3073" s="5">
        <v>47355</v>
      </c>
    </row>
    <row r="3074" spans="1:3" x14ac:dyDescent="0.2">
      <c r="A3074" t="s">
        <v>242</v>
      </c>
      <c r="B3074" s="4">
        <f t="shared" ca="1" si="101"/>
        <v>45305</v>
      </c>
      <c r="C3074" s="5">
        <v>35645</v>
      </c>
    </row>
    <row r="3075" spans="1:3" x14ac:dyDescent="0.2">
      <c r="A3075" t="s">
        <v>243</v>
      </c>
      <c r="B3075" s="4">
        <f t="shared" ca="1" si="101"/>
        <v>45305</v>
      </c>
      <c r="C3075" s="5">
        <v>25265</v>
      </c>
    </row>
    <row r="3076" spans="1:3" x14ac:dyDescent="0.2">
      <c r="A3076" t="s">
        <v>248</v>
      </c>
      <c r="B3076" s="4">
        <f t="shared" ca="1" si="101"/>
        <v>45305</v>
      </c>
      <c r="C3076" s="5">
        <v>38610</v>
      </c>
    </row>
    <row r="3077" spans="1:3" x14ac:dyDescent="0.2">
      <c r="A3077" t="s">
        <v>271</v>
      </c>
      <c r="B3077" s="4">
        <f t="shared" ca="1" si="101"/>
        <v>45305</v>
      </c>
      <c r="C3077" s="5">
        <v>12980</v>
      </c>
    </row>
    <row r="3078" spans="1:3" x14ac:dyDescent="0.2">
      <c r="A3078" t="s">
        <v>314</v>
      </c>
      <c r="B3078" s="4">
        <f t="shared" ca="1" si="101"/>
        <v>45305</v>
      </c>
      <c r="C3078" s="5">
        <v>50825</v>
      </c>
    </row>
    <row r="3079" spans="1:3" x14ac:dyDescent="0.2">
      <c r="A3079" t="s">
        <v>320</v>
      </c>
      <c r="B3079" s="4">
        <f t="shared" ca="1" si="101"/>
        <v>45305</v>
      </c>
      <c r="C3079" s="5">
        <v>22055</v>
      </c>
    </row>
    <row r="3080" spans="1:3" x14ac:dyDescent="0.2">
      <c r="A3080" t="s">
        <v>340</v>
      </c>
      <c r="B3080" s="4">
        <f t="shared" ca="1" si="101"/>
        <v>45305</v>
      </c>
      <c r="C3080" s="5">
        <v>26390</v>
      </c>
    </row>
    <row r="3081" spans="1:3" x14ac:dyDescent="0.2">
      <c r="A3081" t="s">
        <v>347</v>
      </c>
      <c r="B3081" s="4">
        <f t="shared" ca="1" si="101"/>
        <v>45305</v>
      </c>
      <c r="C3081" s="5">
        <v>47520</v>
      </c>
    </row>
    <row r="3082" spans="1:3" x14ac:dyDescent="0.2">
      <c r="A3082" t="s">
        <v>357</v>
      </c>
      <c r="B3082" s="4">
        <f t="shared" ca="1" si="101"/>
        <v>45305</v>
      </c>
      <c r="C3082" s="5">
        <v>74190</v>
      </c>
    </row>
    <row r="3083" spans="1:3" x14ac:dyDescent="0.2">
      <c r="A3083" t="s">
        <v>360</v>
      </c>
      <c r="B3083" s="4">
        <f t="shared" ca="1" si="101"/>
        <v>45305</v>
      </c>
      <c r="C3083" s="5">
        <v>46105</v>
      </c>
    </row>
    <row r="3084" spans="1:3" x14ac:dyDescent="0.2">
      <c r="A3084" t="s">
        <v>363</v>
      </c>
      <c r="B3084" s="4">
        <f t="shared" ca="1" si="101"/>
        <v>45305</v>
      </c>
      <c r="C3084" s="5">
        <v>24815</v>
      </c>
    </row>
    <row r="3085" spans="1:3" x14ac:dyDescent="0.2">
      <c r="A3085" t="s">
        <v>372</v>
      </c>
      <c r="B3085" s="4">
        <f t="shared" ca="1" si="101"/>
        <v>45305</v>
      </c>
      <c r="C3085" s="5">
        <v>51260</v>
      </c>
    </row>
    <row r="3086" spans="1:3" x14ac:dyDescent="0.2">
      <c r="A3086" t="s">
        <v>375</v>
      </c>
      <c r="B3086" s="4">
        <f t="shared" ca="1" si="101"/>
        <v>45305</v>
      </c>
      <c r="C3086" s="5">
        <v>43770</v>
      </c>
    </row>
    <row r="3087" spans="1:3" x14ac:dyDescent="0.2">
      <c r="A3087" t="s">
        <v>393</v>
      </c>
      <c r="B3087" s="4">
        <f t="shared" ca="1" si="101"/>
        <v>45305</v>
      </c>
      <c r="C3087" s="5">
        <v>24650</v>
      </c>
    </row>
    <row r="3088" spans="1:3" x14ac:dyDescent="0.2">
      <c r="A3088" t="s">
        <v>423</v>
      </c>
      <c r="B3088" s="4">
        <f t="shared" ca="1" si="101"/>
        <v>45305</v>
      </c>
      <c r="C3088" s="5">
        <v>13275</v>
      </c>
    </row>
    <row r="3089" spans="1:3" x14ac:dyDescent="0.2">
      <c r="A3089" t="s">
        <v>430</v>
      </c>
      <c r="B3089" s="4">
        <f t="shared" ca="1" si="101"/>
        <v>45305</v>
      </c>
      <c r="C3089" s="5">
        <v>9815</v>
      </c>
    </row>
    <row r="3090" spans="1:3" x14ac:dyDescent="0.2">
      <c r="A3090" t="s">
        <v>445</v>
      </c>
      <c r="B3090" s="4">
        <f t="shared" ca="1" si="101"/>
        <v>45305</v>
      </c>
      <c r="C3090" s="5">
        <v>56690</v>
      </c>
    </row>
    <row r="3091" spans="1:3" x14ac:dyDescent="0.2">
      <c r="A3091" t="s">
        <v>49</v>
      </c>
      <c r="B3091" s="4">
        <f t="shared" ref="B3091:B3124" ca="1" si="102">TODAY()-98</f>
        <v>45306</v>
      </c>
      <c r="C3091" s="5">
        <v>15660</v>
      </c>
    </row>
    <row r="3092" spans="1:3" x14ac:dyDescent="0.2">
      <c r="A3092" t="s">
        <v>51</v>
      </c>
      <c r="B3092" s="4">
        <f t="shared" ca="1" si="102"/>
        <v>45306</v>
      </c>
      <c r="C3092" s="5">
        <v>16990</v>
      </c>
    </row>
    <row r="3093" spans="1:3" x14ac:dyDescent="0.2">
      <c r="A3093" t="s">
        <v>64</v>
      </c>
      <c r="B3093" s="4">
        <f t="shared" ca="1" si="102"/>
        <v>45306</v>
      </c>
      <c r="C3093" s="5">
        <v>16520</v>
      </c>
    </row>
    <row r="3094" spans="1:3" x14ac:dyDescent="0.2">
      <c r="A3094" t="s">
        <v>70</v>
      </c>
      <c r="B3094" s="4">
        <f t="shared" ca="1" si="102"/>
        <v>45306</v>
      </c>
      <c r="C3094" s="5">
        <v>22765</v>
      </c>
    </row>
    <row r="3095" spans="1:3" x14ac:dyDescent="0.2">
      <c r="A3095" t="s">
        <v>80</v>
      </c>
      <c r="B3095" s="4">
        <f t="shared" ca="1" si="102"/>
        <v>45306</v>
      </c>
      <c r="C3095" s="5">
        <v>51105</v>
      </c>
    </row>
    <row r="3096" spans="1:3" x14ac:dyDescent="0.2">
      <c r="A3096" t="s">
        <v>93</v>
      </c>
      <c r="B3096" s="4">
        <f t="shared" ca="1" si="102"/>
        <v>45306</v>
      </c>
      <c r="C3096" s="5">
        <v>41925</v>
      </c>
    </row>
    <row r="3097" spans="1:3" x14ac:dyDescent="0.2">
      <c r="A3097" t="s">
        <v>97</v>
      </c>
      <c r="B3097" s="4">
        <f t="shared" ca="1" si="102"/>
        <v>45306</v>
      </c>
      <c r="C3097" s="5">
        <v>30675</v>
      </c>
    </row>
    <row r="3098" spans="1:3" x14ac:dyDescent="0.2">
      <c r="A3098" t="s">
        <v>118</v>
      </c>
      <c r="B3098" s="4">
        <f t="shared" ca="1" si="102"/>
        <v>45306</v>
      </c>
      <c r="C3098" s="5">
        <v>14985</v>
      </c>
    </row>
    <row r="3099" spans="1:3" x14ac:dyDescent="0.2">
      <c r="A3099" t="s">
        <v>130</v>
      </c>
      <c r="B3099" s="4">
        <f t="shared" ca="1" si="102"/>
        <v>45306</v>
      </c>
      <c r="C3099" s="5">
        <v>59400</v>
      </c>
    </row>
    <row r="3100" spans="1:3" x14ac:dyDescent="0.2">
      <c r="A3100" t="s">
        <v>143</v>
      </c>
      <c r="B3100" s="4">
        <f t="shared" ca="1" si="102"/>
        <v>45306</v>
      </c>
      <c r="C3100" s="5">
        <v>35390</v>
      </c>
    </row>
    <row r="3101" spans="1:3" x14ac:dyDescent="0.2">
      <c r="A3101" t="s">
        <v>148</v>
      </c>
      <c r="B3101" s="4">
        <f t="shared" ca="1" si="102"/>
        <v>45306</v>
      </c>
      <c r="C3101" s="5">
        <v>51000</v>
      </c>
    </row>
    <row r="3102" spans="1:3" x14ac:dyDescent="0.2">
      <c r="A3102" t="s">
        <v>155</v>
      </c>
      <c r="B3102" s="4">
        <f t="shared" ca="1" si="102"/>
        <v>45306</v>
      </c>
      <c r="C3102" s="5">
        <v>72570</v>
      </c>
    </row>
    <row r="3103" spans="1:3" x14ac:dyDescent="0.2">
      <c r="A3103" t="s">
        <v>161</v>
      </c>
      <c r="B3103" s="4">
        <f t="shared" ca="1" si="102"/>
        <v>45306</v>
      </c>
      <c r="C3103" s="5">
        <v>22010</v>
      </c>
    </row>
    <row r="3104" spans="1:3" x14ac:dyDescent="0.2">
      <c r="A3104" t="s">
        <v>162</v>
      </c>
      <c r="B3104" s="4">
        <f t="shared" ca="1" si="102"/>
        <v>45306</v>
      </c>
      <c r="C3104" s="5">
        <v>61400</v>
      </c>
    </row>
    <row r="3105" spans="1:3" x14ac:dyDescent="0.2">
      <c r="A3105" t="s">
        <v>208</v>
      </c>
      <c r="B3105" s="4">
        <f t="shared" ca="1" si="102"/>
        <v>45306</v>
      </c>
      <c r="C3105" s="5">
        <v>81230</v>
      </c>
    </row>
    <row r="3106" spans="1:3" x14ac:dyDescent="0.2">
      <c r="A3106" t="s">
        <v>227</v>
      </c>
      <c r="B3106" s="4">
        <f t="shared" ca="1" si="102"/>
        <v>45306</v>
      </c>
      <c r="C3106" s="5">
        <v>47150</v>
      </c>
    </row>
    <row r="3107" spans="1:3" x14ac:dyDescent="0.2">
      <c r="A3107" t="s">
        <v>242</v>
      </c>
      <c r="B3107" s="4">
        <f t="shared" ca="1" si="102"/>
        <v>45306</v>
      </c>
      <c r="C3107" s="5">
        <v>70185</v>
      </c>
    </row>
    <row r="3108" spans="1:3" x14ac:dyDescent="0.2">
      <c r="A3108" t="s">
        <v>243</v>
      </c>
      <c r="B3108" s="4">
        <f t="shared" ca="1" si="102"/>
        <v>45306</v>
      </c>
      <c r="C3108" s="5">
        <v>37585</v>
      </c>
    </row>
    <row r="3109" spans="1:3" x14ac:dyDescent="0.2">
      <c r="A3109" t="s">
        <v>248</v>
      </c>
      <c r="B3109" s="4">
        <f t="shared" ca="1" si="102"/>
        <v>45306</v>
      </c>
      <c r="C3109" s="5">
        <v>59635</v>
      </c>
    </row>
    <row r="3110" spans="1:3" x14ac:dyDescent="0.2">
      <c r="A3110" t="s">
        <v>261</v>
      </c>
      <c r="B3110" s="4">
        <f t="shared" ca="1" si="102"/>
        <v>45306</v>
      </c>
      <c r="C3110" s="5">
        <v>17950</v>
      </c>
    </row>
    <row r="3111" spans="1:3" x14ac:dyDescent="0.2">
      <c r="A3111" t="s">
        <v>300</v>
      </c>
      <c r="B3111" s="4">
        <f t="shared" ca="1" si="102"/>
        <v>45306</v>
      </c>
      <c r="C3111" s="5">
        <v>81185</v>
      </c>
    </row>
    <row r="3112" spans="1:3" x14ac:dyDescent="0.2">
      <c r="A3112" t="s">
        <v>306</v>
      </c>
      <c r="B3112" s="4">
        <f t="shared" ca="1" si="102"/>
        <v>45306</v>
      </c>
      <c r="C3112" s="5">
        <v>40440</v>
      </c>
    </row>
    <row r="3113" spans="1:3" x14ac:dyDescent="0.2">
      <c r="A3113" t="s">
        <v>328</v>
      </c>
      <c r="B3113" s="4">
        <f t="shared" ca="1" si="102"/>
        <v>45306</v>
      </c>
      <c r="C3113" s="5">
        <v>6360</v>
      </c>
    </row>
    <row r="3114" spans="1:3" x14ac:dyDescent="0.2">
      <c r="A3114" t="s">
        <v>356</v>
      </c>
      <c r="B3114" s="4">
        <f t="shared" ca="1" si="102"/>
        <v>45306</v>
      </c>
      <c r="C3114" s="5">
        <v>84900</v>
      </c>
    </row>
    <row r="3115" spans="1:3" x14ac:dyDescent="0.2">
      <c r="A3115" t="s">
        <v>375</v>
      </c>
      <c r="B3115" s="4">
        <f t="shared" ca="1" si="102"/>
        <v>45306</v>
      </c>
      <c r="C3115" s="5">
        <v>6105</v>
      </c>
    </row>
    <row r="3116" spans="1:3" x14ac:dyDescent="0.2">
      <c r="A3116" t="s">
        <v>388</v>
      </c>
      <c r="B3116" s="4">
        <f t="shared" ca="1" si="102"/>
        <v>45306</v>
      </c>
      <c r="C3116" s="5">
        <v>27040</v>
      </c>
    </row>
    <row r="3117" spans="1:3" x14ac:dyDescent="0.2">
      <c r="A3117" t="s">
        <v>393</v>
      </c>
      <c r="B3117" s="4">
        <f t="shared" ca="1" si="102"/>
        <v>45306</v>
      </c>
      <c r="C3117" s="5">
        <v>67870</v>
      </c>
    </row>
    <row r="3118" spans="1:3" x14ac:dyDescent="0.2">
      <c r="A3118" t="s">
        <v>400</v>
      </c>
      <c r="B3118" s="4">
        <f t="shared" ca="1" si="102"/>
        <v>45306</v>
      </c>
      <c r="C3118" s="5">
        <v>26195</v>
      </c>
    </row>
    <row r="3119" spans="1:3" x14ac:dyDescent="0.2">
      <c r="A3119" t="s">
        <v>416</v>
      </c>
      <c r="B3119" s="4">
        <f t="shared" ca="1" si="102"/>
        <v>45306</v>
      </c>
      <c r="C3119" s="5">
        <v>53655</v>
      </c>
    </row>
    <row r="3120" spans="1:3" x14ac:dyDescent="0.2">
      <c r="A3120" t="s">
        <v>420</v>
      </c>
      <c r="B3120" s="4">
        <f t="shared" ca="1" si="102"/>
        <v>45306</v>
      </c>
      <c r="C3120" s="5">
        <v>37315</v>
      </c>
    </row>
    <row r="3121" spans="1:3" x14ac:dyDescent="0.2">
      <c r="A3121" t="s">
        <v>428</v>
      </c>
      <c r="B3121" s="4">
        <f t="shared" ca="1" si="102"/>
        <v>45306</v>
      </c>
      <c r="C3121" s="5">
        <v>36355</v>
      </c>
    </row>
    <row r="3122" spans="1:3" x14ac:dyDescent="0.2">
      <c r="A3122" t="s">
        <v>430</v>
      </c>
      <c r="B3122" s="4">
        <f t="shared" ca="1" si="102"/>
        <v>45306</v>
      </c>
      <c r="C3122" s="5">
        <v>28590</v>
      </c>
    </row>
    <row r="3123" spans="1:3" x14ac:dyDescent="0.2">
      <c r="A3123" t="s">
        <v>436</v>
      </c>
      <c r="B3123" s="4">
        <f t="shared" ca="1" si="102"/>
        <v>45306</v>
      </c>
      <c r="C3123" s="5">
        <v>61160</v>
      </c>
    </row>
    <row r="3124" spans="1:3" x14ac:dyDescent="0.2">
      <c r="A3124" t="s">
        <v>437</v>
      </c>
      <c r="B3124" s="4">
        <f t="shared" ca="1" si="102"/>
        <v>45306</v>
      </c>
      <c r="C3124" s="5">
        <v>71310</v>
      </c>
    </row>
    <row r="3125" spans="1:3" x14ac:dyDescent="0.2">
      <c r="A3125" t="s">
        <v>64</v>
      </c>
      <c r="B3125" s="4">
        <f t="shared" ref="B3125:B3151" ca="1" si="103">TODAY()-97</f>
        <v>45307</v>
      </c>
      <c r="C3125" s="5">
        <v>57525</v>
      </c>
    </row>
    <row r="3126" spans="1:3" x14ac:dyDescent="0.2">
      <c r="A3126" t="s">
        <v>66</v>
      </c>
      <c r="B3126" s="4">
        <f t="shared" ca="1" si="103"/>
        <v>45307</v>
      </c>
      <c r="C3126" s="5">
        <v>75260</v>
      </c>
    </row>
    <row r="3127" spans="1:3" x14ac:dyDescent="0.2">
      <c r="A3127" t="s">
        <v>78</v>
      </c>
      <c r="B3127" s="4">
        <f t="shared" ca="1" si="103"/>
        <v>45307</v>
      </c>
      <c r="C3127" s="5">
        <v>26215</v>
      </c>
    </row>
    <row r="3128" spans="1:3" x14ac:dyDescent="0.2">
      <c r="A3128" t="s">
        <v>93</v>
      </c>
      <c r="B3128" s="4">
        <f t="shared" ca="1" si="103"/>
        <v>45307</v>
      </c>
      <c r="C3128" s="5">
        <v>18050</v>
      </c>
    </row>
    <row r="3129" spans="1:3" x14ac:dyDescent="0.2">
      <c r="A3129" t="s">
        <v>130</v>
      </c>
      <c r="B3129" s="4">
        <f t="shared" ca="1" si="103"/>
        <v>45307</v>
      </c>
      <c r="C3129" s="5">
        <v>19550</v>
      </c>
    </row>
    <row r="3130" spans="1:3" x14ac:dyDescent="0.2">
      <c r="A3130" t="s">
        <v>141</v>
      </c>
      <c r="B3130" s="4">
        <f t="shared" ca="1" si="103"/>
        <v>45307</v>
      </c>
      <c r="C3130" s="5">
        <v>81000</v>
      </c>
    </row>
    <row r="3131" spans="1:3" x14ac:dyDescent="0.2">
      <c r="A3131" t="s">
        <v>148</v>
      </c>
      <c r="B3131" s="4">
        <f t="shared" ca="1" si="103"/>
        <v>45307</v>
      </c>
      <c r="C3131" s="5">
        <v>42640</v>
      </c>
    </row>
    <row r="3132" spans="1:3" x14ac:dyDescent="0.2">
      <c r="A3132" t="s">
        <v>175</v>
      </c>
      <c r="B3132" s="4">
        <f t="shared" ca="1" si="103"/>
        <v>45307</v>
      </c>
      <c r="C3132" s="5">
        <v>32685</v>
      </c>
    </row>
    <row r="3133" spans="1:3" x14ac:dyDescent="0.2">
      <c r="A3133" t="s">
        <v>181</v>
      </c>
      <c r="B3133" s="4">
        <f t="shared" ca="1" si="103"/>
        <v>45307</v>
      </c>
      <c r="C3133" s="5">
        <v>22000</v>
      </c>
    </row>
    <row r="3134" spans="1:3" x14ac:dyDescent="0.2">
      <c r="A3134" t="s">
        <v>198</v>
      </c>
      <c r="B3134" s="4">
        <f t="shared" ca="1" si="103"/>
        <v>45307</v>
      </c>
      <c r="C3134" s="5">
        <v>72895</v>
      </c>
    </row>
    <row r="3135" spans="1:3" x14ac:dyDescent="0.2">
      <c r="A3135" t="s">
        <v>208</v>
      </c>
      <c r="B3135" s="4">
        <f t="shared" ca="1" si="103"/>
        <v>45307</v>
      </c>
      <c r="C3135" s="5">
        <v>17855</v>
      </c>
    </row>
    <row r="3136" spans="1:3" x14ac:dyDescent="0.2">
      <c r="A3136" t="s">
        <v>244</v>
      </c>
      <c r="B3136" s="4">
        <f t="shared" ca="1" si="103"/>
        <v>45307</v>
      </c>
      <c r="C3136" s="5">
        <v>64710</v>
      </c>
    </row>
    <row r="3137" spans="1:3" x14ac:dyDescent="0.2">
      <c r="A3137" t="s">
        <v>248</v>
      </c>
      <c r="B3137" s="4">
        <f t="shared" ca="1" si="103"/>
        <v>45307</v>
      </c>
      <c r="C3137" s="5">
        <v>63190</v>
      </c>
    </row>
    <row r="3138" spans="1:3" x14ac:dyDescent="0.2">
      <c r="A3138" t="s">
        <v>300</v>
      </c>
      <c r="B3138" s="4">
        <f t="shared" ca="1" si="103"/>
        <v>45307</v>
      </c>
      <c r="C3138" s="5">
        <v>77855</v>
      </c>
    </row>
    <row r="3139" spans="1:3" x14ac:dyDescent="0.2">
      <c r="A3139" t="s">
        <v>302</v>
      </c>
      <c r="B3139" s="4">
        <f t="shared" ca="1" si="103"/>
        <v>45307</v>
      </c>
      <c r="C3139" s="5">
        <v>8530</v>
      </c>
    </row>
    <row r="3140" spans="1:3" x14ac:dyDescent="0.2">
      <c r="A3140" t="s">
        <v>320</v>
      </c>
      <c r="B3140" s="4">
        <f t="shared" ca="1" si="103"/>
        <v>45307</v>
      </c>
      <c r="C3140" s="5">
        <v>51075</v>
      </c>
    </row>
    <row r="3141" spans="1:3" x14ac:dyDescent="0.2">
      <c r="A3141" t="s">
        <v>352</v>
      </c>
      <c r="B3141" s="4">
        <f t="shared" ca="1" si="103"/>
        <v>45307</v>
      </c>
      <c r="C3141" s="5">
        <v>21730</v>
      </c>
    </row>
    <row r="3142" spans="1:3" x14ac:dyDescent="0.2">
      <c r="A3142" t="s">
        <v>356</v>
      </c>
      <c r="B3142" s="4">
        <f t="shared" ca="1" si="103"/>
        <v>45307</v>
      </c>
      <c r="C3142" s="5">
        <v>43595</v>
      </c>
    </row>
    <row r="3143" spans="1:3" x14ac:dyDescent="0.2">
      <c r="A3143" t="s">
        <v>371</v>
      </c>
      <c r="B3143" s="4">
        <f t="shared" ca="1" si="103"/>
        <v>45307</v>
      </c>
      <c r="C3143" s="5">
        <v>38145</v>
      </c>
    </row>
    <row r="3144" spans="1:3" x14ac:dyDescent="0.2">
      <c r="A3144" t="s">
        <v>375</v>
      </c>
      <c r="B3144" s="4">
        <f t="shared" ca="1" si="103"/>
        <v>45307</v>
      </c>
      <c r="C3144" s="5">
        <v>45760</v>
      </c>
    </row>
    <row r="3145" spans="1:3" x14ac:dyDescent="0.2">
      <c r="A3145" t="s">
        <v>393</v>
      </c>
      <c r="B3145" s="4">
        <f t="shared" ca="1" si="103"/>
        <v>45307</v>
      </c>
      <c r="C3145" s="5">
        <v>62510</v>
      </c>
    </row>
    <row r="3146" spans="1:3" x14ac:dyDescent="0.2">
      <c r="A3146" t="s">
        <v>405</v>
      </c>
      <c r="B3146" s="4">
        <f t="shared" ca="1" si="103"/>
        <v>45307</v>
      </c>
      <c r="C3146" s="5">
        <v>9400</v>
      </c>
    </row>
    <row r="3147" spans="1:3" x14ac:dyDescent="0.2">
      <c r="A3147" t="s">
        <v>407</v>
      </c>
      <c r="B3147" s="4">
        <f t="shared" ca="1" si="103"/>
        <v>45307</v>
      </c>
      <c r="C3147" s="5">
        <v>51130</v>
      </c>
    </row>
    <row r="3148" spans="1:3" x14ac:dyDescent="0.2">
      <c r="A3148" t="s">
        <v>415</v>
      </c>
      <c r="B3148" s="4">
        <f t="shared" ca="1" si="103"/>
        <v>45307</v>
      </c>
      <c r="C3148" s="5">
        <v>82800</v>
      </c>
    </row>
    <row r="3149" spans="1:3" x14ac:dyDescent="0.2">
      <c r="A3149" t="s">
        <v>416</v>
      </c>
      <c r="B3149" s="4">
        <f t="shared" ca="1" si="103"/>
        <v>45307</v>
      </c>
      <c r="C3149" s="5">
        <v>33065</v>
      </c>
    </row>
    <row r="3150" spans="1:3" x14ac:dyDescent="0.2">
      <c r="A3150" t="s">
        <v>431</v>
      </c>
      <c r="B3150" s="4">
        <f t="shared" ca="1" si="103"/>
        <v>45307</v>
      </c>
      <c r="C3150" s="5">
        <v>58700</v>
      </c>
    </row>
    <row r="3151" spans="1:3" x14ac:dyDescent="0.2">
      <c r="A3151" t="s">
        <v>445</v>
      </c>
      <c r="B3151" s="4">
        <f t="shared" ca="1" si="103"/>
        <v>45307</v>
      </c>
      <c r="C3151" s="5">
        <v>39990</v>
      </c>
    </row>
    <row r="3152" spans="1:3" x14ac:dyDescent="0.2">
      <c r="A3152" t="s">
        <v>59</v>
      </c>
      <c r="B3152" s="4">
        <f t="shared" ref="B3152:B3184" ca="1" si="104">TODAY()-96</f>
        <v>45308</v>
      </c>
      <c r="C3152" s="5">
        <v>5410</v>
      </c>
    </row>
    <row r="3153" spans="1:3" x14ac:dyDescent="0.2">
      <c r="A3153" t="s">
        <v>64</v>
      </c>
      <c r="B3153" s="4">
        <f t="shared" ca="1" si="104"/>
        <v>45308</v>
      </c>
      <c r="C3153" s="5">
        <v>17290</v>
      </c>
    </row>
    <row r="3154" spans="1:3" x14ac:dyDescent="0.2">
      <c r="A3154" t="s">
        <v>70</v>
      </c>
      <c r="B3154" s="4">
        <f t="shared" ca="1" si="104"/>
        <v>45308</v>
      </c>
      <c r="C3154" s="5">
        <v>19665</v>
      </c>
    </row>
    <row r="3155" spans="1:3" x14ac:dyDescent="0.2">
      <c r="A3155" t="s">
        <v>80</v>
      </c>
      <c r="B3155" s="4">
        <f t="shared" ca="1" si="104"/>
        <v>45308</v>
      </c>
      <c r="C3155" s="5">
        <v>61425</v>
      </c>
    </row>
    <row r="3156" spans="1:3" x14ac:dyDescent="0.2">
      <c r="A3156" t="s">
        <v>96</v>
      </c>
      <c r="B3156" s="4">
        <f t="shared" ca="1" si="104"/>
        <v>45308</v>
      </c>
      <c r="C3156" s="5">
        <v>8355</v>
      </c>
    </row>
    <row r="3157" spans="1:3" x14ac:dyDescent="0.2">
      <c r="A3157" t="s">
        <v>108</v>
      </c>
      <c r="B3157" s="4">
        <f t="shared" ca="1" si="104"/>
        <v>45308</v>
      </c>
      <c r="C3157" s="5">
        <v>59875</v>
      </c>
    </row>
    <row r="3158" spans="1:3" x14ac:dyDescent="0.2">
      <c r="A3158" t="s">
        <v>127</v>
      </c>
      <c r="B3158" s="4">
        <f t="shared" ca="1" si="104"/>
        <v>45308</v>
      </c>
      <c r="C3158" s="5">
        <v>54725</v>
      </c>
    </row>
    <row r="3159" spans="1:3" x14ac:dyDescent="0.2">
      <c r="A3159" t="s">
        <v>132</v>
      </c>
      <c r="B3159" s="4">
        <f t="shared" ca="1" si="104"/>
        <v>45308</v>
      </c>
      <c r="C3159" s="5">
        <v>27760</v>
      </c>
    </row>
    <row r="3160" spans="1:3" x14ac:dyDescent="0.2">
      <c r="A3160" t="s">
        <v>140</v>
      </c>
      <c r="B3160" s="4">
        <f t="shared" ca="1" si="104"/>
        <v>45308</v>
      </c>
      <c r="C3160" s="5">
        <v>47070</v>
      </c>
    </row>
    <row r="3161" spans="1:3" x14ac:dyDescent="0.2">
      <c r="A3161" t="s">
        <v>141</v>
      </c>
      <c r="B3161" s="4">
        <f t="shared" ca="1" si="104"/>
        <v>45308</v>
      </c>
      <c r="C3161" s="5">
        <v>63750</v>
      </c>
    </row>
    <row r="3162" spans="1:3" x14ac:dyDescent="0.2">
      <c r="A3162" t="s">
        <v>148</v>
      </c>
      <c r="B3162" s="4">
        <f t="shared" ca="1" si="104"/>
        <v>45308</v>
      </c>
      <c r="C3162" s="5">
        <v>57245</v>
      </c>
    </row>
    <row r="3163" spans="1:3" x14ac:dyDescent="0.2">
      <c r="A3163" t="s">
        <v>155</v>
      </c>
      <c r="B3163" s="4">
        <f t="shared" ca="1" si="104"/>
        <v>45308</v>
      </c>
      <c r="C3163" s="5">
        <v>15305</v>
      </c>
    </row>
    <row r="3164" spans="1:3" x14ac:dyDescent="0.2">
      <c r="A3164" t="s">
        <v>157</v>
      </c>
      <c r="B3164" s="4">
        <f t="shared" ca="1" si="104"/>
        <v>45308</v>
      </c>
      <c r="C3164" s="5">
        <v>48130</v>
      </c>
    </row>
    <row r="3165" spans="1:3" x14ac:dyDescent="0.2">
      <c r="A3165" t="s">
        <v>158</v>
      </c>
      <c r="B3165" s="4">
        <f t="shared" ca="1" si="104"/>
        <v>45308</v>
      </c>
      <c r="C3165" s="5">
        <v>9495</v>
      </c>
    </row>
    <row r="3166" spans="1:3" x14ac:dyDescent="0.2">
      <c r="A3166" t="s">
        <v>162</v>
      </c>
      <c r="B3166" s="4">
        <f t="shared" ca="1" si="104"/>
        <v>45308</v>
      </c>
      <c r="C3166" s="5">
        <v>47775</v>
      </c>
    </row>
    <row r="3167" spans="1:3" x14ac:dyDescent="0.2">
      <c r="A3167" t="s">
        <v>172</v>
      </c>
      <c r="B3167" s="4">
        <f t="shared" ca="1" si="104"/>
        <v>45308</v>
      </c>
      <c r="C3167" s="5">
        <v>59355</v>
      </c>
    </row>
    <row r="3168" spans="1:3" x14ac:dyDescent="0.2">
      <c r="A3168" t="s">
        <v>243</v>
      </c>
      <c r="B3168" s="4">
        <f t="shared" ca="1" si="104"/>
        <v>45308</v>
      </c>
      <c r="C3168" s="5">
        <v>10410</v>
      </c>
    </row>
    <row r="3169" spans="1:3" x14ac:dyDescent="0.2">
      <c r="A3169" t="s">
        <v>271</v>
      </c>
      <c r="B3169" s="4">
        <f t="shared" ca="1" si="104"/>
        <v>45308</v>
      </c>
      <c r="C3169" s="5">
        <v>84790</v>
      </c>
    </row>
    <row r="3170" spans="1:3" x14ac:dyDescent="0.2">
      <c r="A3170" t="s">
        <v>276</v>
      </c>
      <c r="B3170" s="4">
        <f t="shared" ca="1" si="104"/>
        <v>45308</v>
      </c>
      <c r="C3170" s="5">
        <v>80400</v>
      </c>
    </row>
    <row r="3171" spans="1:3" x14ac:dyDescent="0.2">
      <c r="A3171" t="s">
        <v>301</v>
      </c>
      <c r="B3171" s="4">
        <f t="shared" ca="1" si="104"/>
        <v>45308</v>
      </c>
      <c r="C3171" s="5">
        <v>41235</v>
      </c>
    </row>
    <row r="3172" spans="1:3" x14ac:dyDescent="0.2">
      <c r="A3172" t="s">
        <v>306</v>
      </c>
      <c r="B3172" s="4">
        <f t="shared" ca="1" si="104"/>
        <v>45308</v>
      </c>
      <c r="C3172" s="5">
        <v>53365</v>
      </c>
    </row>
    <row r="3173" spans="1:3" x14ac:dyDescent="0.2">
      <c r="A3173" t="s">
        <v>313</v>
      </c>
      <c r="B3173" s="4">
        <f t="shared" ca="1" si="104"/>
        <v>45308</v>
      </c>
      <c r="C3173" s="5">
        <v>32095</v>
      </c>
    </row>
    <row r="3174" spans="1:3" x14ac:dyDescent="0.2">
      <c r="A3174" t="s">
        <v>314</v>
      </c>
      <c r="B3174" s="4">
        <f t="shared" ca="1" si="104"/>
        <v>45308</v>
      </c>
      <c r="C3174" s="5">
        <v>82200</v>
      </c>
    </row>
    <row r="3175" spans="1:3" x14ac:dyDescent="0.2">
      <c r="A3175" t="s">
        <v>340</v>
      </c>
      <c r="B3175" s="4">
        <f t="shared" ca="1" si="104"/>
        <v>45308</v>
      </c>
      <c r="C3175" s="5">
        <v>51955</v>
      </c>
    </row>
    <row r="3176" spans="1:3" x14ac:dyDescent="0.2">
      <c r="A3176" t="s">
        <v>347</v>
      </c>
      <c r="B3176" s="4">
        <f t="shared" ca="1" si="104"/>
        <v>45308</v>
      </c>
      <c r="C3176" s="5">
        <v>13370</v>
      </c>
    </row>
    <row r="3177" spans="1:3" x14ac:dyDescent="0.2">
      <c r="A3177" t="s">
        <v>357</v>
      </c>
      <c r="B3177" s="4">
        <f t="shared" ca="1" si="104"/>
        <v>45308</v>
      </c>
      <c r="C3177" s="5">
        <v>83965</v>
      </c>
    </row>
    <row r="3178" spans="1:3" x14ac:dyDescent="0.2">
      <c r="A3178" t="s">
        <v>363</v>
      </c>
      <c r="B3178" s="4">
        <f t="shared" ca="1" si="104"/>
        <v>45308</v>
      </c>
      <c r="C3178" s="5">
        <v>60340</v>
      </c>
    </row>
    <row r="3179" spans="1:3" x14ac:dyDescent="0.2">
      <c r="A3179" t="s">
        <v>381</v>
      </c>
      <c r="B3179" s="4">
        <f t="shared" ca="1" si="104"/>
        <v>45308</v>
      </c>
      <c r="C3179" s="5">
        <v>56085</v>
      </c>
    </row>
    <row r="3180" spans="1:3" x14ac:dyDescent="0.2">
      <c r="A3180" t="s">
        <v>388</v>
      </c>
      <c r="B3180" s="4">
        <f t="shared" ca="1" si="104"/>
        <v>45308</v>
      </c>
      <c r="C3180" s="5">
        <v>27675</v>
      </c>
    </row>
    <row r="3181" spans="1:3" x14ac:dyDescent="0.2">
      <c r="A3181" t="s">
        <v>408</v>
      </c>
      <c r="B3181" s="4">
        <f t="shared" ca="1" si="104"/>
        <v>45308</v>
      </c>
      <c r="C3181" s="5">
        <v>22080</v>
      </c>
    </row>
    <row r="3182" spans="1:3" x14ac:dyDescent="0.2">
      <c r="A3182" t="s">
        <v>410</v>
      </c>
      <c r="B3182" s="4">
        <f t="shared" ca="1" si="104"/>
        <v>45308</v>
      </c>
      <c r="C3182" s="5">
        <v>59060</v>
      </c>
    </row>
    <row r="3183" spans="1:3" x14ac:dyDescent="0.2">
      <c r="A3183" t="s">
        <v>420</v>
      </c>
      <c r="B3183" s="4">
        <f t="shared" ca="1" si="104"/>
        <v>45308</v>
      </c>
      <c r="C3183" s="5">
        <v>49660</v>
      </c>
    </row>
    <row r="3184" spans="1:3" x14ac:dyDescent="0.2">
      <c r="A3184" t="s">
        <v>428</v>
      </c>
      <c r="B3184" s="4">
        <f t="shared" ca="1" si="104"/>
        <v>45308</v>
      </c>
      <c r="C3184" s="5">
        <v>42705</v>
      </c>
    </row>
    <row r="3185" spans="1:3" x14ac:dyDescent="0.2">
      <c r="A3185" t="s">
        <v>59</v>
      </c>
      <c r="B3185" s="4">
        <f t="shared" ref="B3185:B3204" ca="1" si="105">TODAY()-95</f>
        <v>45309</v>
      </c>
      <c r="C3185" s="5">
        <v>13875</v>
      </c>
    </row>
    <row r="3186" spans="1:3" x14ac:dyDescent="0.2">
      <c r="A3186" t="s">
        <v>64</v>
      </c>
      <c r="B3186" s="4">
        <f t="shared" ca="1" si="105"/>
        <v>45309</v>
      </c>
      <c r="C3186" s="5">
        <v>22410</v>
      </c>
    </row>
    <row r="3187" spans="1:3" x14ac:dyDescent="0.2">
      <c r="A3187" t="s">
        <v>127</v>
      </c>
      <c r="B3187" s="4">
        <f t="shared" ca="1" si="105"/>
        <v>45309</v>
      </c>
      <c r="C3187" s="5">
        <v>50490</v>
      </c>
    </row>
    <row r="3188" spans="1:3" x14ac:dyDescent="0.2">
      <c r="A3188" t="s">
        <v>141</v>
      </c>
      <c r="B3188" s="4">
        <f t="shared" ca="1" si="105"/>
        <v>45309</v>
      </c>
      <c r="C3188" s="5">
        <v>70690</v>
      </c>
    </row>
    <row r="3189" spans="1:3" x14ac:dyDescent="0.2">
      <c r="A3189" t="s">
        <v>163</v>
      </c>
      <c r="B3189" s="4">
        <f t="shared" ca="1" si="105"/>
        <v>45309</v>
      </c>
      <c r="C3189" s="5">
        <v>63715</v>
      </c>
    </row>
    <row r="3190" spans="1:3" x14ac:dyDescent="0.2">
      <c r="A3190" t="s">
        <v>187</v>
      </c>
      <c r="B3190" s="4">
        <f t="shared" ca="1" si="105"/>
        <v>45309</v>
      </c>
      <c r="C3190" s="5">
        <v>10740</v>
      </c>
    </row>
    <row r="3191" spans="1:3" x14ac:dyDescent="0.2">
      <c r="A3191" t="s">
        <v>204</v>
      </c>
      <c r="B3191" s="4">
        <f t="shared" ca="1" si="105"/>
        <v>45309</v>
      </c>
      <c r="C3191" s="5">
        <v>38560</v>
      </c>
    </row>
    <row r="3192" spans="1:3" x14ac:dyDescent="0.2">
      <c r="A3192" t="s">
        <v>244</v>
      </c>
      <c r="B3192" s="4">
        <f t="shared" ca="1" si="105"/>
        <v>45309</v>
      </c>
      <c r="C3192" s="5">
        <v>70440</v>
      </c>
    </row>
    <row r="3193" spans="1:3" x14ac:dyDescent="0.2">
      <c r="A3193" t="s">
        <v>288</v>
      </c>
      <c r="B3193" s="4">
        <f t="shared" ca="1" si="105"/>
        <v>45309</v>
      </c>
      <c r="C3193" s="5">
        <v>43360</v>
      </c>
    </row>
    <row r="3194" spans="1:3" x14ac:dyDescent="0.2">
      <c r="A3194" t="s">
        <v>301</v>
      </c>
      <c r="B3194" s="4">
        <f t="shared" ca="1" si="105"/>
        <v>45309</v>
      </c>
      <c r="C3194" s="5">
        <v>20260</v>
      </c>
    </row>
    <row r="3195" spans="1:3" x14ac:dyDescent="0.2">
      <c r="A3195" t="s">
        <v>320</v>
      </c>
      <c r="B3195" s="4">
        <f t="shared" ca="1" si="105"/>
        <v>45309</v>
      </c>
      <c r="C3195" s="5">
        <v>15830</v>
      </c>
    </row>
    <row r="3196" spans="1:3" x14ac:dyDescent="0.2">
      <c r="A3196" t="s">
        <v>328</v>
      </c>
      <c r="B3196" s="4">
        <f t="shared" ca="1" si="105"/>
        <v>45309</v>
      </c>
      <c r="C3196" s="5">
        <v>9795</v>
      </c>
    </row>
    <row r="3197" spans="1:3" x14ac:dyDescent="0.2">
      <c r="A3197" t="s">
        <v>363</v>
      </c>
      <c r="B3197" s="4">
        <f t="shared" ca="1" si="105"/>
        <v>45309</v>
      </c>
      <c r="C3197" s="5">
        <v>39620</v>
      </c>
    </row>
    <row r="3198" spans="1:3" x14ac:dyDescent="0.2">
      <c r="A3198" t="s">
        <v>371</v>
      </c>
      <c r="B3198" s="4">
        <f t="shared" ca="1" si="105"/>
        <v>45309</v>
      </c>
      <c r="C3198" s="5">
        <v>13825</v>
      </c>
    </row>
    <row r="3199" spans="1:3" x14ac:dyDescent="0.2">
      <c r="A3199" t="s">
        <v>400</v>
      </c>
      <c r="B3199" s="4">
        <f t="shared" ca="1" si="105"/>
        <v>45309</v>
      </c>
      <c r="C3199" s="5">
        <v>7510</v>
      </c>
    </row>
    <row r="3200" spans="1:3" x14ac:dyDescent="0.2">
      <c r="A3200" t="s">
        <v>408</v>
      </c>
      <c r="B3200" s="4">
        <f t="shared" ca="1" si="105"/>
        <v>45309</v>
      </c>
      <c r="C3200" s="5">
        <v>34325</v>
      </c>
    </row>
    <row r="3201" spans="1:3" x14ac:dyDescent="0.2">
      <c r="A3201" t="s">
        <v>410</v>
      </c>
      <c r="B3201" s="4">
        <f t="shared" ca="1" si="105"/>
        <v>45309</v>
      </c>
      <c r="C3201" s="5">
        <v>25960</v>
      </c>
    </row>
    <row r="3202" spans="1:3" x14ac:dyDescent="0.2">
      <c r="A3202" t="s">
        <v>415</v>
      </c>
      <c r="B3202" s="4">
        <f t="shared" ca="1" si="105"/>
        <v>45309</v>
      </c>
      <c r="C3202" s="5">
        <v>20500</v>
      </c>
    </row>
    <row r="3203" spans="1:3" x14ac:dyDescent="0.2">
      <c r="A3203" t="s">
        <v>431</v>
      </c>
      <c r="B3203" s="4">
        <f t="shared" ca="1" si="105"/>
        <v>45309</v>
      </c>
      <c r="C3203" s="5">
        <v>14780</v>
      </c>
    </row>
    <row r="3204" spans="1:3" x14ac:dyDescent="0.2">
      <c r="A3204" t="s">
        <v>436</v>
      </c>
      <c r="B3204" s="4">
        <f t="shared" ca="1" si="105"/>
        <v>45309</v>
      </c>
      <c r="C3204" s="5">
        <v>54965</v>
      </c>
    </row>
    <row r="3205" spans="1:3" x14ac:dyDescent="0.2">
      <c r="A3205" t="s">
        <v>64</v>
      </c>
      <c r="B3205" s="4">
        <f t="shared" ref="B3205:B3240" ca="1" si="106">TODAY()-94</f>
        <v>45310</v>
      </c>
      <c r="C3205" s="5">
        <v>68515</v>
      </c>
    </row>
    <row r="3206" spans="1:3" x14ac:dyDescent="0.2">
      <c r="A3206" t="s">
        <v>78</v>
      </c>
      <c r="B3206" s="4">
        <f t="shared" ca="1" si="106"/>
        <v>45310</v>
      </c>
      <c r="C3206" s="5">
        <v>9400</v>
      </c>
    </row>
    <row r="3207" spans="1:3" x14ac:dyDescent="0.2">
      <c r="A3207" t="s">
        <v>97</v>
      </c>
      <c r="B3207" s="4">
        <f t="shared" ca="1" si="106"/>
        <v>45310</v>
      </c>
      <c r="C3207" s="5">
        <v>83380</v>
      </c>
    </row>
    <row r="3208" spans="1:3" x14ac:dyDescent="0.2">
      <c r="A3208" t="s">
        <v>103</v>
      </c>
      <c r="B3208" s="4">
        <f t="shared" ca="1" si="106"/>
        <v>45310</v>
      </c>
      <c r="C3208" s="5">
        <v>76905</v>
      </c>
    </row>
    <row r="3209" spans="1:3" x14ac:dyDescent="0.2">
      <c r="A3209" t="s">
        <v>108</v>
      </c>
      <c r="B3209" s="4">
        <f t="shared" ca="1" si="106"/>
        <v>45310</v>
      </c>
      <c r="C3209" s="5">
        <v>52375</v>
      </c>
    </row>
    <row r="3210" spans="1:3" x14ac:dyDescent="0.2">
      <c r="A3210" t="s">
        <v>113</v>
      </c>
      <c r="B3210" s="4">
        <f t="shared" ca="1" si="106"/>
        <v>45310</v>
      </c>
      <c r="C3210" s="5">
        <v>79615</v>
      </c>
    </row>
    <row r="3211" spans="1:3" x14ac:dyDescent="0.2">
      <c r="A3211" t="s">
        <v>133</v>
      </c>
      <c r="B3211" s="4">
        <f t="shared" ca="1" si="106"/>
        <v>45310</v>
      </c>
      <c r="C3211" s="5">
        <v>68140</v>
      </c>
    </row>
    <row r="3212" spans="1:3" x14ac:dyDescent="0.2">
      <c r="A3212" t="s">
        <v>148</v>
      </c>
      <c r="B3212" s="4">
        <f t="shared" ca="1" si="106"/>
        <v>45310</v>
      </c>
      <c r="C3212" s="5">
        <v>29415</v>
      </c>
    </row>
    <row r="3213" spans="1:3" x14ac:dyDescent="0.2">
      <c r="A3213" t="s">
        <v>152</v>
      </c>
      <c r="B3213" s="4">
        <f t="shared" ca="1" si="106"/>
        <v>45310</v>
      </c>
      <c r="C3213" s="5">
        <v>6710</v>
      </c>
    </row>
    <row r="3214" spans="1:3" x14ac:dyDescent="0.2">
      <c r="A3214" t="s">
        <v>161</v>
      </c>
      <c r="B3214" s="4">
        <f t="shared" ca="1" si="106"/>
        <v>45310</v>
      </c>
      <c r="C3214" s="5">
        <v>61150</v>
      </c>
    </row>
    <row r="3215" spans="1:3" x14ac:dyDescent="0.2">
      <c r="A3215" t="s">
        <v>165</v>
      </c>
      <c r="B3215" s="4">
        <f t="shared" ca="1" si="106"/>
        <v>45310</v>
      </c>
      <c r="C3215" s="5">
        <v>41940</v>
      </c>
    </row>
    <row r="3216" spans="1:3" x14ac:dyDescent="0.2">
      <c r="A3216" t="s">
        <v>176</v>
      </c>
      <c r="B3216" s="4">
        <f t="shared" ca="1" si="106"/>
        <v>45310</v>
      </c>
      <c r="C3216" s="5">
        <v>34790</v>
      </c>
    </row>
    <row r="3217" spans="1:3" x14ac:dyDescent="0.2">
      <c r="A3217" t="s">
        <v>187</v>
      </c>
      <c r="B3217" s="4">
        <f t="shared" ca="1" si="106"/>
        <v>45310</v>
      </c>
      <c r="C3217" s="5">
        <v>39640</v>
      </c>
    </row>
    <row r="3218" spans="1:3" x14ac:dyDescent="0.2">
      <c r="A3218" t="s">
        <v>194</v>
      </c>
      <c r="B3218" s="4">
        <f t="shared" ca="1" si="106"/>
        <v>45310</v>
      </c>
      <c r="C3218" s="5">
        <v>32690</v>
      </c>
    </row>
    <row r="3219" spans="1:3" x14ac:dyDescent="0.2">
      <c r="A3219" t="s">
        <v>204</v>
      </c>
      <c r="B3219" s="4">
        <f t="shared" ca="1" si="106"/>
        <v>45310</v>
      </c>
      <c r="C3219" s="5">
        <v>84700</v>
      </c>
    </row>
    <row r="3220" spans="1:3" x14ac:dyDescent="0.2">
      <c r="A3220" t="s">
        <v>227</v>
      </c>
      <c r="B3220" s="4">
        <f t="shared" ca="1" si="106"/>
        <v>45310</v>
      </c>
      <c r="C3220" s="5">
        <v>27540</v>
      </c>
    </row>
    <row r="3221" spans="1:3" x14ac:dyDescent="0.2">
      <c r="A3221" t="s">
        <v>243</v>
      </c>
      <c r="B3221" s="4">
        <f t="shared" ca="1" si="106"/>
        <v>45310</v>
      </c>
      <c r="C3221" s="5">
        <v>50665</v>
      </c>
    </row>
    <row r="3222" spans="1:3" x14ac:dyDescent="0.2">
      <c r="A3222" t="s">
        <v>248</v>
      </c>
      <c r="B3222" s="4">
        <f t="shared" ca="1" si="106"/>
        <v>45310</v>
      </c>
      <c r="C3222" s="5">
        <v>43850</v>
      </c>
    </row>
    <row r="3223" spans="1:3" x14ac:dyDescent="0.2">
      <c r="A3223" t="s">
        <v>271</v>
      </c>
      <c r="B3223" s="4">
        <f t="shared" ca="1" si="106"/>
        <v>45310</v>
      </c>
      <c r="C3223" s="5">
        <v>78395</v>
      </c>
    </row>
    <row r="3224" spans="1:3" x14ac:dyDescent="0.2">
      <c r="A3224" t="s">
        <v>276</v>
      </c>
      <c r="B3224" s="4">
        <f t="shared" ca="1" si="106"/>
        <v>45310</v>
      </c>
      <c r="C3224" s="5">
        <v>83800</v>
      </c>
    </row>
    <row r="3225" spans="1:3" x14ac:dyDescent="0.2">
      <c r="A3225" t="s">
        <v>288</v>
      </c>
      <c r="B3225" s="4">
        <f t="shared" ca="1" si="106"/>
        <v>45310</v>
      </c>
      <c r="C3225" s="5">
        <v>55605</v>
      </c>
    </row>
    <row r="3226" spans="1:3" x14ac:dyDescent="0.2">
      <c r="A3226" t="s">
        <v>302</v>
      </c>
      <c r="B3226" s="4">
        <f t="shared" ca="1" si="106"/>
        <v>45310</v>
      </c>
      <c r="C3226" s="5">
        <v>76940</v>
      </c>
    </row>
    <row r="3227" spans="1:3" x14ac:dyDescent="0.2">
      <c r="A3227" t="s">
        <v>313</v>
      </c>
      <c r="B3227" s="4">
        <f t="shared" ca="1" si="106"/>
        <v>45310</v>
      </c>
      <c r="C3227" s="5">
        <v>22385</v>
      </c>
    </row>
    <row r="3228" spans="1:3" x14ac:dyDescent="0.2">
      <c r="A3228" t="s">
        <v>314</v>
      </c>
      <c r="B3228" s="4">
        <f t="shared" ca="1" si="106"/>
        <v>45310</v>
      </c>
      <c r="C3228" s="5">
        <v>62850</v>
      </c>
    </row>
    <row r="3229" spans="1:3" x14ac:dyDescent="0.2">
      <c r="A3229" t="s">
        <v>320</v>
      </c>
      <c r="B3229" s="4">
        <f t="shared" ca="1" si="106"/>
        <v>45310</v>
      </c>
      <c r="C3229" s="5">
        <v>44960</v>
      </c>
    </row>
    <row r="3230" spans="1:3" x14ac:dyDescent="0.2">
      <c r="A3230" t="s">
        <v>356</v>
      </c>
      <c r="B3230" s="4">
        <f t="shared" ca="1" si="106"/>
        <v>45310</v>
      </c>
      <c r="C3230" s="5">
        <v>50260</v>
      </c>
    </row>
    <row r="3231" spans="1:3" x14ac:dyDescent="0.2">
      <c r="A3231" t="s">
        <v>363</v>
      </c>
      <c r="B3231" s="4">
        <f t="shared" ca="1" si="106"/>
        <v>45310</v>
      </c>
      <c r="C3231" s="5">
        <v>83280</v>
      </c>
    </row>
    <row r="3232" spans="1:3" x14ac:dyDescent="0.2">
      <c r="A3232" t="s">
        <v>368</v>
      </c>
      <c r="B3232" s="4">
        <f t="shared" ca="1" si="106"/>
        <v>45310</v>
      </c>
      <c r="C3232" s="5">
        <v>41710</v>
      </c>
    </row>
    <row r="3233" spans="1:3" x14ac:dyDescent="0.2">
      <c r="A3233" t="s">
        <v>381</v>
      </c>
      <c r="B3233" s="4">
        <f t="shared" ca="1" si="106"/>
        <v>45310</v>
      </c>
      <c r="C3233" s="5">
        <v>16385</v>
      </c>
    </row>
    <row r="3234" spans="1:3" x14ac:dyDescent="0.2">
      <c r="A3234" t="s">
        <v>393</v>
      </c>
      <c r="B3234" s="4">
        <f t="shared" ca="1" si="106"/>
        <v>45310</v>
      </c>
      <c r="C3234" s="5">
        <v>18410</v>
      </c>
    </row>
    <row r="3235" spans="1:3" x14ac:dyDescent="0.2">
      <c r="A3235" t="s">
        <v>400</v>
      </c>
      <c r="B3235" s="4">
        <f t="shared" ca="1" si="106"/>
        <v>45310</v>
      </c>
      <c r="C3235" s="5">
        <v>23390</v>
      </c>
    </row>
    <row r="3236" spans="1:3" x14ac:dyDescent="0.2">
      <c r="A3236" t="s">
        <v>408</v>
      </c>
      <c r="B3236" s="4">
        <f t="shared" ca="1" si="106"/>
        <v>45310</v>
      </c>
      <c r="C3236" s="5">
        <v>46570</v>
      </c>
    </row>
    <row r="3237" spans="1:3" x14ac:dyDescent="0.2">
      <c r="A3237" t="s">
        <v>415</v>
      </c>
      <c r="B3237" s="4">
        <f t="shared" ca="1" si="106"/>
        <v>45310</v>
      </c>
      <c r="C3237" s="5">
        <v>41155</v>
      </c>
    </row>
    <row r="3238" spans="1:3" x14ac:dyDescent="0.2">
      <c r="A3238" t="s">
        <v>418</v>
      </c>
      <c r="B3238" s="4">
        <f t="shared" ca="1" si="106"/>
        <v>45310</v>
      </c>
      <c r="C3238" s="5">
        <v>71505</v>
      </c>
    </row>
    <row r="3239" spans="1:3" x14ac:dyDescent="0.2">
      <c r="A3239" t="s">
        <v>430</v>
      </c>
      <c r="B3239" s="4">
        <f t="shared" ca="1" si="106"/>
        <v>45310</v>
      </c>
      <c r="C3239" s="5">
        <v>59635</v>
      </c>
    </row>
    <row r="3240" spans="1:3" x14ac:dyDescent="0.2">
      <c r="A3240" t="s">
        <v>436</v>
      </c>
      <c r="B3240" s="4">
        <f t="shared" ca="1" si="106"/>
        <v>45310</v>
      </c>
      <c r="C3240" s="5">
        <v>58825</v>
      </c>
    </row>
    <row r="3241" spans="1:3" x14ac:dyDescent="0.2">
      <c r="A3241" t="s">
        <v>49</v>
      </c>
      <c r="B3241" s="4">
        <f t="shared" ref="B3241:B3268" ca="1" si="107">TODAY()-93</f>
        <v>45311</v>
      </c>
      <c r="C3241" s="5">
        <v>21340</v>
      </c>
    </row>
    <row r="3242" spans="1:3" x14ac:dyDescent="0.2">
      <c r="A3242" t="s">
        <v>64</v>
      </c>
      <c r="B3242" s="4">
        <f t="shared" ca="1" si="107"/>
        <v>45311</v>
      </c>
      <c r="C3242" s="5">
        <v>29480</v>
      </c>
    </row>
    <row r="3243" spans="1:3" x14ac:dyDescent="0.2">
      <c r="A3243" t="s">
        <v>70</v>
      </c>
      <c r="B3243" s="4">
        <f t="shared" ca="1" si="107"/>
        <v>45311</v>
      </c>
      <c r="C3243" s="5">
        <v>45855</v>
      </c>
    </row>
    <row r="3244" spans="1:3" x14ac:dyDescent="0.2">
      <c r="A3244" t="s">
        <v>97</v>
      </c>
      <c r="B3244" s="4">
        <f t="shared" ca="1" si="107"/>
        <v>45311</v>
      </c>
      <c r="C3244" s="5">
        <v>60145</v>
      </c>
    </row>
    <row r="3245" spans="1:3" x14ac:dyDescent="0.2">
      <c r="A3245" t="s">
        <v>125</v>
      </c>
      <c r="B3245" s="4">
        <f t="shared" ca="1" si="107"/>
        <v>45311</v>
      </c>
      <c r="C3245" s="5">
        <v>14355</v>
      </c>
    </row>
    <row r="3246" spans="1:3" x14ac:dyDescent="0.2">
      <c r="A3246" t="s">
        <v>127</v>
      </c>
      <c r="B3246" s="4">
        <f t="shared" ca="1" si="107"/>
        <v>45311</v>
      </c>
      <c r="C3246" s="5">
        <v>7115</v>
      </c>
    </row>
    <row r="3247" spans="1:3" x14ac:dyDescent="0.2">
      <c r="A3247" t="s">
        <v>140</v>
      </c>
      <c r="B3247" s="4">
        <f t="shared" ca="1" si="107"/>
        <v>45311</v>
      </c>
      <c r="C3247" s="5">
        <v>75925</v>
      </c>
    </row>
    <row r="3248" spans="1:3" x14ac:dyDescent="0.2">
      <c r="A3248" t="s">
        <v>157</v>
      </c>
      <c r="B3248" s="4">
        <f t="shared" ca="1" si="107"/>
        <v>45311</v>
      </c>
      <c r="C3248" s="5">
        <v>57095</v>
      </c>
    </row>
    <row r="3249" spans="1:3" x14ac:dyDescent="0.2">
      <c r="A3249" t="s">
        <v>198</v>
      </c>
      <c r="B3249" s="4">
        <f t="shared" ca="1" si="107"/>
        <v>45311</v>
      </c>
      <c r="C3249" s="5">
        <v>74675</v>
      </c>
    </row>
    <row r="3250" spans="1:3" x14ac:dyDescent="0.2">
      <c r="A3250" t="s">
        <v>244</v>
      </c>
      <c r="B3250" s="4">
        <f t="shared" ca="1" si="107"/>
        <v>45311</v>
      </c>
      <c r="C3250" s="5">
        <v>75505</v>
      </c>
    </row>
    <row r="3251" spans="1:3" x14ac:dyDescent="0.2">
      <c r="A3251" t="s">
        <v>271</v>
      </c>
      <c r="B3251" s="4">
        <f t="shared" ca="1" si="107"/>
        <v>45311</v>
      </c>
      <c r="C3251" s="5">
        <v>27145</v>
      </c>
    </row>
    <row r="3252" spans="1:3" x14ac:dyDescent="0.2">
      <c r="A3252" t="s">
        <v>276</v>
      </c>
      <c r="B3252" s="4">
        <f t="shared" ca="1" si="107"/>
        <v>45311</v>
      </c>
      <c r="C3252" s="5">
        <v>55180</v>
      </c>
    </row>
    <row r="3253" spans="1:3" x14ac:dyDescent="0.2">
      <c r="A3253" t="s">
        <v>288</v>
      </c>
      <c r="B3253" s="4">
        <f t="shared" ca="1" si="107"/>
        <v>45311</v>
      </c>
      <c r="C3253" s="5">
        <v>23920</v>
      </c>
    </row>
    <row r="3254" spans="1:3" x14ac:dyDescent="0.2">
      <c r="A3254" t="s">
        <v>306</v>
      </c>
      <c r="B3254" s="4">
        <f t="shared" ca="1" si="107"/>
        <v>45311</v>
      </c>
      <c r="C3254" s="5">
        <v>62610</v>
      </c>
    </row>
    <row r="3255" spans="1:3" x14ac:dyDescent="0.2">
      <c r="A3255" t="s">
        <v>313</v>
      </c>
      <c r="B3255" s="4">
        <f t="shared" ca="1" si="107"/>
        <v>45311</v>
      </c>
      <c r="C3255" s="5">
        <v>57745</v>
      </c>
    </row>
    <row r="3256" spans="1:3" x14ac:dyDescent="0.2">
      <c r="A3256" t="s">
        <v>337</v>
      </c>
      <c r="B3256" s="4">
        <f t="shared" ca="1" si="107"/>
        <v>45311</v>
      </c>
      <c r="C3256" s="5">
        <v>20665</v>
      </c>
    </row>
    <row r="3257" spans="1:3" x14ac:dyDescent="0.2">
      <c r="A3257" t="s">
        <v>340</v>
      </c>
      <c r="B3257" s="4">
        <f t="shared" ca="1" si="107"/>
        <v>45311</v>
      </c>
      <c r="C3257" s="5">
        <v>23150</v>
      </c>
    </row>
    <row r="3258" spans="1:3" x14ac:dyDescent="0.2">
      <c r="A3258" t="s">
        <v>356</v>
      </c>
      <c r="B3258" s="4">
        <f t="shared" ca="1" si="107"/>
        <v>45311</v>
      </c>
      <c r="C3258" s="5">
        <v>46510</v>
      </c>
    </row>
    <row r="3259" spans="1:3" x14ac:dyDescent="0.2">
      <c r="A3259" t="s">
        <v>371</v>
      </c>
      <c r="B3259" s="4">
        <f t="shared" ca="1" si="107"/>
        <v>45311</v>
      </c>
      <c r="C3259" s="5">
        <v>48520</v>
      </c>
    </row>
    <row r="3260" spans="1:3" x14ac:dyDescent="0.2">
      <c r="A3260" t="s">
        <v>381</v>
      </c>
      <c r="B3260" s="4">
        <f t="shared" ca="1" si="107"/>
        <v>45311</v>
      </c>
      <c r="C3260" s="5">
        <v>52085</v>
      </c>
    </row>
    <row r="3261" spans="1:3" x14ac:dyDescent="0.2">
      <c r="A3261" t="s">
        <v>388</v>
      </c>
      <c r="B3261" s="4">
        <f t="shared" ca="1" si="107"/>
        <v>45311</v>
      </c>
      <c r="C3261" s="5">
        <v>54060</v>
      </c>
    </row>
    <row r="3262" spans="1:3" x14ac:dyDescent="0.2">
      <c r="A3262" t="s">
        <v>389</v>
      </c>
      <c r="B3262" s="4">
        <f t="shared" ca="1" si="107"/>
        <v>45311</v>
      </c>
      <c r="C3262" s="5">
        <v>12795</v>
      </c>
    </row>
    <row r="3263" spans="1:3" x14ac:dyDescent="0.2">
      <c r="A3263" t="s">
        <v>407</v>
      </c>
      <c r="B3263" s="4">
        <f t="shared" ca="1" si="107"/>
        <v>45311</v>
      </c>
      <c r="C3263" s="5">
        <v>13985</v>
      </c>
    </row>
    <row r="3264" spans="1:3" x14ac:dyDescent="0.2">
      <c r="A3264" t="s">
        <v>415</v>
      </c>
      <c r="B3264" s="4">
        <f t="shared" ca="1" si="107"/>
        <v>45311</v>
      </c>
      <c r="C3264" s="5">
        <v>30470</v>
      </c>
    </row>
    <row r="3265" spans="1:3" x14ac:dyDescent="0.2">
      <c r="A3265" t="s">
        <v>418</v>
      </c>
      <c r="B3265" s="4">
        <f t="shared" ca="1" si="107"/>
        <v>45311</v>
      </c>
      <c r="C3265" s="5">
        <v>40645</v>
      </c>
    </row>
    <row r="3266" spans="1:3" x14ac:dyDescent="0.2">
      <c r="A3266" t="s">
        <v>423</v>
      </c>
      <c r="B3266" s="4">
        <f t="shared" ca="1" si="107"/>
        <v>45311</v>
      </c>
      <c r="C3266" s="5">
        <v>58435</v>
      </c>
    </row>
    <row r="3267" spans="1:3" x14ac:dyDescent="0.2">
      <c r="A3267" t="s">
        <v>428</v>
      </c>
      <c r="B3267" s="4">
        <f t="shared" ca="1" si="107"/>
        <v>45311</v>
      </c>
      <c r="C3267" s="5">
        <v>22690</v>
      </c>
    </row>
    <row r="3268" spans="1:3" x14ac:dyDescent="0.2">
      <c r="A3268" t="s">
        <v>431</v>
      </c>
      <c r="B3268" s="4">
        <f t="shared" ca="1" si="107"/>
        <v>45311</v>
      </c>
      <c r="C3268" s="5">
        <v>14825</v>
      </c>
    </row>
    <row r="3269" spans="1:3" x14ac:dyDescent="0.2">
      <c r="A3269" t="s">
        <v>72</v>
      </c>
      <c r="B3269" s="4">
        <f t="shared" ref="B3269:B3299" ca="1" si="108">TODAY()-92</f>
        <v>45312</v>
      </c>
      <c r="C3269" s="5">
        <v>74640</v>
      </c>
    </row>
    <row r="3270" spans="1:3" x14ac:dyDescent="0.2">
      <c r="A3270" t="s">
        <v>97</v>
      </c>
      <c r="B3270" s="4">
        <f t="shared" ca="1" si="108"/>
        <v>45312</v>
      </c>
      <c r="C3270" s="5">
        <v>19135</v>
      </c>
    </row>
    <row r="3271" spans="1:3" x14ac:dyDescent="0.2">
      <c r="A3271" t="s">
        <v>103</v>
      </c>
      <c r="B3271" s="4">
        <f t="shared" ca="1" si="108"/>
        <v>45312</v>
      </c>
      <c r="C3271" s="5">
        <v>31700</v>
      </c>
    </row>
    <row r="3272" spans="1:3" x14ac:dyDescent="0.2">
      <c r="A3272" t="s">
        <v>113</v>
      </c>
      <c r="B3272" s="4">
        <f t="shared" ca="1" si="108"/>
        <v>45312</v>
      </c>
      <c r="C3272" s="5">
        <v>19835</v>
      </c>
    </row>
    <row r="3273" spans="1:3" x14ac:dyDescent="0.2">
      <c r="A3273" t="s">
        <v>125</v>
      </c>
      <c r="B3273" s="4">
        <f t="shared" ca="1" si="108"/>
        <v>45312</v>
      </c>
      <c r="C3273" s="5">
        <v>26775</v>
      </c>
    </row>
    <row r="3274" spans="1:3" x14ac:dyDescent="0.2">
      <c r="A3274" t="s">
        <v>133</v>
      </c>
      <c r="B3274" s="4">
        <f t="shared" ca="1" si="108"/>
        <v>45312</v>
      </c>
      <c r="C3274" s="5">
        <v>28715</v>
      </c>
    </row>
    <row r="3275" spans="1:3" x14ac:dyDescent="0.2">
      <c r="A3275" t="s">
        <v>141</v>
      </c>
      <c r="B3275" s="4">
        <f t="shared" ca="1" si="108"/>
        <v>45312</v>
      </c>
      <c r="C3275" s="5">
        <v>52445</v>
      </c>
    </row>
    <row r="3276" spans="1:3" x14ac:dyDescent="0.2">
      <c r="A3276" t="s">
        <v>143</v>
      </c>
      <c r="B3276" s="4">
        <f t="shared" ca="1" si="108"/>
        <v>45312</v>
      </c>
      <c r="C3276" s="5">
        <v>12125</v>
      </c>
    </row>
    <row r="3277" spans="1:3" x14ac:dyDescent="0.2">
      <c r="A3277" t="s">
        <v>148</v>
      </c>
      <c r="B3277" s="4">
        <f t="shared" ca="1" si="108"/>
        <v>45312</v>
      </c>
      <c r="C3277" s="5">
        <v>38030</v>
      </c>
    </row>
    <row r="3278" spans="1:3" x14ac:dyDescent="0.2">
      <c r="A3278" t="s">
        <v>155</v>
      </c>
      <c r="B3278" s="4">
        <f t="shared" ca="1" si="108"/>
        <v>45312</v>
      </c>
      <c r="C3278" s="5">
        <v>49305</v>
      </c>
    </row>
    <row r="3279" spans="1:3" x14ac:dyDescent="0.2">
      <c r="A3279" t="s">
        <v>163</v>
      </c>
      <c r="B3279" s="4">
        <f t="shared" ca="1" si="108"/>
        <v>45312</v>
      </c>
      <c r="C3279" s="5">
        <v>55360</v>
      </c>
    </row>
    <row r="3280" spans="1:3" x14ac:dyDescent="0.2">
      <c r="A3280" t="s">
        <v>172</v>
      </c>
      <c r="B3280" s="4">
        <f t="shared" ca="1" si="108"/>
        <v>45312</v>
      </c>
      <c r="C3280" s="5">
        <v>82300</v>
      </c>
    </row>
    <row r="3281" spans="1:3" x14ac:dyDescent="0.2">
      <c r="A3281" t="s">
        <v>181</v>
      </c>
      <c r="B3281" s="4">
        <f t="shared" ca="1" si="108"/>
        <v>45312</v>
      </c>
      <c r="C3281" s="5">
        <v>75450</v>
      </c>
    </row>
    <row r="3282" spans="1:3" x14ac:dyDescent="0.2">
      <c r="A3282" t="s">
        <v>288</v>
      </c>
      <c r="B3282" s="4">
        <f t="shared" ca="1" si="108"/>
        <v>45312</v>
      </c>
      <c r="C3282" s="5">
        <v>29190</v>
      </c>
    </row>
    <row r="3283" spans="1:3" x14ac:dyDescent="0.2">
      <c r="A3283" t="s">
        <v>313</v>
      </c>
      <c r="B3283" s="4">
        <f t="shared" ca="1" si="108"/>
        <v>45312</v>
      </c>
      <c r="C3283" s="5">
        <v>9850</v>
      </c>
    </row>
    <row r="3284" spans="1:3" x14ac:dyDescent="0.2">
      <c r="A3284" t="s">
        <v>328</v>
      </c>
      <c r="B3284" s="4">
        <f t="shared" ca="1" si="108"/>
        <v>45312</v>
      </c>
      <c r="C3284" s="5">
        <v>57880</v>
      </c>
    </row>
    <row r="3285" spans="1:3" x14ac:dyDescent="0.2">
      <c r="A3285" t="s">
        <v>357</v>
      </c>
      <c r="B3285" s="4">
        <f t="shared" ca="1" si="108"/>
        <v>45312</v>
      </c>
      <c r="C3285" s="5">
        <v>20975</v>
      </c>
    </row>
    <row r="3286" spans="1:3" x14ac:dyDescent="0.2">
      <c r="A3286" t="s">
        <v>360</v>
      </c>
      <c r="B3286" s="4">
        <f t="shared" ca="1" si="108"/>
        <v>45312</v>
      </c>
      <c r="C3286" s="5">
        <v>18985</v>
      </c>
    </row>
    <row r="3287" spans="1:3" x14ac:dyDescent="0.2">
      <c r="A3287" t="s">
        <v>372</v>
      </c>
      <c r="B3287" s="4">
        <f t="shared" ca="1" si="108"/>
        <v>45312</v>
      </c>
      <c r="C3287" s="5">
        <v>10055</v>
      </c>
    </row>
    <row r="3288" spans="1:3" x14ac:dyDescent="0.2">
      <c r="A3288" t="s">
        <v>375</v>
      </c>
      <c r="B3288" s="4">
        <f t="shared" ca="1" si="108"/>
        <v>45312</v>
      </c>
      <c r="C3288" s="5">
        <v>47515</v>
      </c>
    </row>
    <row r="3289" spans="1:3" x14ac:dyDescent="0.2">
      <c r="A3289" t="s">
        <v>381</v>
      </c>
      <c r="B3289" s="4">
        <f t="shared" ca="1" si="108"/>
        <v>45312</v>
      </c>
      <c r="C3289" s="5">
        <v>26870</v>
      </c>
    </row>
    <row r="3290" spans="1:3" x14ac:dyDescent="0.2">
      <c r="A3290" t="s">
        <v>389</v>
      </c>
      <c r="B3290" s="4">
        <f t="shared" ca="1" si="108"/>
        <v>45312</v>
      </c>
      <c r="C3290" s="5">
        <v>25025</v>
      </c>
    </row>
    <row r="3291" spans="1:3" x14ac:dyDescent="0.2">
      <c r="A3291" t="s">
        <v>393</v>
      </c>
      <c r="B3291" s="4">
        <f t="shared" ca="1" si="108"/>
        <v>45312</v>
      </c>
      <c r="C3291" s="5">
        <v>76535</v>
      </c>
    </row>
    <row r="3292" spans="1:3" x14ac:dyDescent="0.2">
      <c r="A3292" t="s">
        <v>400</v>
      </c>
      <c r="B3292" s="4">
        <f t="shared" ca="1" si="108"/>
        <v>45312</v>
      </c>
      <c r="C3292" s="5">
        <v>33015</v>
      </c>
    </row>
    <row r="3293" spans="1:3" x14ac:dyDescent="0.2">
      <c r="A3293" t="s">
        <v>407</v>
      </c>
      <c r="B3293" s="4">
        <f t="shared" ca="1" si="108"/>
        <v>45312</v>
      </c>
      <c r="C3293" s="5">
        <v>40390</v>
      </c>
    </row>
    <row r="3294" spans="1:3" x14ac:dyDescent="0.2">
      <c r="A3294" t="s">
        <v>410</v>
      </c>
      <c r="B3294" s="4">
        <f t="shared" ca="1" si="108"/>
        <v>45312</v>
      </c>
      <c r="C3294" s="5">
        <v>81975</v>
      </c>
    </row>
    <row r="3295" spans="1:3" x14ac:dyDescent="0.2">
      <c r="A3295" t="s">
        <v>415</v>
      </c>
      <c r="B3295" s="4">
        <f t="shared" ca="1" si="108"/>
        <v>45312</v>
      </c>
      <c r="C3295" s="5">
        <v>43725</v>
      </c>
    </row>
    <row r="3296" spans="1:3" x14ac:dyDescent="0.2">
      <c r="A3296" t="s">
        <v>427</v>
      </c>
      <c r="B3296" s="4">
        <f t="shared" ca="1" si="108"/>
        <v>45312</v>
      </c>
      <c r="C3296" s="5">
        <v>29350</v>
      </c>
    </row>
    <row r="3297" spans="1:3" x14ac:dyDescent="0.2">
      <c r="A3297" t="s">
        <v>431</v>
      </c>
      <c r="B3297" s="4">
        <f t="shared" ca="1" si="108"/>
        <v>45312</v>
      </c>
      <c r="C3297" s="5">
        <v>42415</v>
      </c>
    </row>
    <row r="3298" spans="1:3" x14ac:dyDescent="0.2">
      <c r="A3298" t="s">
        <v>437</v>
      </c>
      <c r="B3298" s="4">
        <f t="shared" ca="1" si="108"/>
        <v>45312</v>
      </c>
      <c r="C3298" s="5">
        <v>24135</v>
      </c>
    </row>
    <row r="3299" spans="1:3" x14ac:dyDescent="0.2">
      <c r="A3299" t="s">
        <v>445</v>
      </c>
      <c r="B3299" s="4">
        <f t="shared" ca="1" si="108"/>
        <v>45312</v>
      </c>
      <c r="C3299" s="5">
        <v>52320</v>
      </c>
    </row>
    <row r="3300" spans="1:3" x14ac:dyDescent="0.2">
      <c r="A3300" t="s">
        <v>59</v>
      </c>
      <c r="B3300" s="4">
        <f t="shared" ref="B3300:B3332" ca="1" si="109">TODAY()-91</f>
        <v>45313</v>
      </c>
      <c r="C3300" s="5">
        <v>61950</v>
      </c>
    </row>
    <row r="3301" spans="1:3" x14ac:dyDescent="0.2">
      <c r="A3301" t="s">
        <v>72</v>
      </c>
      <c r="B3301" s="4">
        <f t="shared" ca="1" si="109"/>
        <v>45313</v>
      </c>
      <c r="C3301" s="5">
        <v>31785</v>
      </c>
    </row>
    <row r="3302" spans="1:3" x14ac:dyDescent="0.2">
      <c r="A3302" t="s">
        <v>78</v>
      </c>
      <c r="B3302" s="4">
        <f t="shared" ca="1" si="109"/>
        <v>45313</v>
      </c>
      <c r="C3302" s="5">
        <v>43680</v>
      </c>
    </row>
    <row r="3303" spans="1:3" x14ac:dyDescent="0.2">
      <c r="A3303" t="s">
        <v>93</v>
      </c>
      <c r="B3303" s="4">
        <f t="shared" ca="1" si="109"/>
        <v>45313</v>
      </c>
      <c r="C3303" s="5">
        <v>13830</v>
      </c>
    </row>
    <row r="3304" spans="1:3" x14ac:dyDescent="0.2">
      <c r="A3304" t="s">
        <v>110</v>
      </c>
      <c r="B3304" s="4">
        <f t="shared" ca="1" si="109"/>
        <v>45313</v>
      </c>
      <c r="C3304" s="5">
        <v>34905</v>
      </c>
    </row>
    <row r="3305" spans="1:3" x14ac:dyDescent="0.2">
      <c r="A3305" t="s">
        <v>113</v>
      </c>
      <c r="B3305" s="4">
        <f t="shared" ca="1" si="109"/>
        <v>45313</v>
      </c>
      <c r="C3305" s="5">
        <v>44250</v>
      </c>
    </row>
    <row r="3306" spans="1:3" x14ac:dyDescent="0.2">
      <c r="A3306" t="s">
        <v>118</v>
      </c>
      <c r="B3306" s="4">
        <f t="shared" ca="1" si="109"/>
        <v>45313</v>
      </c>
      <c r="C3306" s="5">
        <v>8575</v>
      </c>
    </row>
    <row r="3307" spans="1:3" x14ac:dyDescent="0.2">
      <c r="A3307" t="s">
        <v>130</v>
      </c>
      <c r="B3307" s="4">
        <f t="shared" ca="1" si="109"/>
        <v>45313</v>
      </c>
      <c r="C3307" s="5">
        <v>5275</v>
      </c>
    </row>
    <row r="3308" spans="1:3" x14ac:dyDescent="0.2">
      <c r="A3308" t="s">
        <v>132</v>
      </c>
      <c r="B3308" s="4">
        <f t="shared" ca="1" si="109"/>
        <v>45313</v>
      </c>
      <c r="C3308" s="5">
        <v>22535</v>
      </c>
    </row>
    <row r="3309" spans="1:3" x14ac:dyDescent="0.2">
      <c r="A3309" t="s">
        <v>141</v>
      </c>
      <c r="B3309" s="4">
        <f t="shared" ca="1" si="109"/>
        <v>45313</v>
      </c>
      <c r="C3309" s="5">
        <v>15770</v>
      </c>
    </row>
    <row r="3310" spans="1:3" x14ac:dyDescent="0.2">
      <c r="A3310" t="s">
        <v>161</v>
      </c>
      <c r="B3310" s="4">
        <f t="shared" ca="1" si="109"/>
        <v>45313</v>
      </c>
      <c r="C3310" s="5">
        <v>24715</v>
      </c>
    </row>
    <row r="3311" spans="1:3" x14ac:dyDescent="0.2">
      <c r="A3311" t="s">
        <v>183</v>
      </c>
      <c r="B3311" s="4">
        <f t="shared" ca="1" si="109"/>
        <v>45313</v>
      </c>
      <c r="C3311" s="5">
        <v>10525</v>
      </c>
    </row>
    <row r="3312" spans="1:3" x14ac:dyDescent="0.2">
      <c r="A3312" t="s">
        <v>187</v>
      </c>
      <c r="B3312" s="4">
        <f t="shared" ca="1" si="109"/>
        <v>45313</v>
      </c>
      <c r="C3312" s="5">
        <v>53260</v>
      </c>
    </row>
    <row r="3313" spans="1:3" x14ac:dyDescent="0.2">
      <c r="A3313" t="s">
        <v>204</v>
      </c>
      <c r="B3313" s="4">
        <f t="shared" ca="1" si="109"/>
        <v>45313</v>
      </c>
      <c r="C3313" s="5">
        <v>72540</v>
      </c>
    </row>
    <row r="3314" spans="1:3" x14ac:dyDescent="0.2">
      <c r="A3314" t="s">
        <v>244</v>
      </c>
      <c r="B3314" s="4">
        <f t="shared" ca="1" si="109"/>
        <v>45313</v>
      </c>
      <c r="C3314" s="5">
        <v>45955</v>
      </c>
    </row>
    <row r="3315" spans="1:3" x14ac:dyDescent="0.2">
      <c r="A3315" t="s">
        <v>245</v>
      </c>
      <c r="B3315" s="4">
        <f t="shared" ca="1" si="109"/>
        <v>45313</v>
      </c>
      <c r="C3315" s="5">
        <v>21515</v>
      </c>
    </row>
    <row r="3316" spans="1:3" x14ac:dyDescent="0.2">
      <c r="A3316" t="s">
        <v>261</v>
      </c>
      <c r="B3316" s="4">
        <f t="shared" ca="1" si="109"/>
        <v>45313</v>
      </c>
      <c r="C3316" s="5">
        <v>46560</v>
      </c>
    </row>
    <row r="3317" spans="1:3" x14ac:dyDescent="0.2">
      <c r="A3317" t="s">
        <v>300</v>
      </c>
      <c r="B3317" s="4">
        <f t="shared" ca="1" si="109"/>
        <v>45313</v>
      </c>
      <c r="C3317" s="5">
        <v>50620</v>
      </c>
    </row>
    <row r="3318" spans="1:3" x14ac:dyDescent="0.2">
      <c r="A3318" t="s">
        <v>306</v>
      </c>
      <c r="B3318" s="4">
        <f t="shared" ca="1" si="109"/>
        <v>45313</v>
      </c>
      <c r="C3318" s="5">
        <v>48255</v>
      </c>
    </row>
    <row r="3319" spans="1:3" x14ac:dyDescent="0.2">
      <c r="A3319" t="s">
        <v>314</v>
      </c>
      <c r="B3319" s="4">
        <f t="shared" ca="1" si="109"/>
        <v>45313</v>
      </c>
      <c r="C3319" s="5">
        <v>66840</v>
      </c>
    </row>
    <row r="3320" spans="1:3" x14ac:dyDescent="0.2">
      <c r="A3320" t="s">
        <v>337</v>
      </c>
      <c r="B3320" s="4">
        <f t="shared" ca="1" si="109"/>
        <v>45313</v>
      </c>
      <c r="C3320" s="5">
        <v>73810</v>
      </c>
    </row>
    <row r="3321" spans="1:3" x14ac:dyDescent="0.2">
      <c r="A3321" t="s">
        <v>347</v>
      </c>
      <c r="B3321" s="4">
        <f t="shared" ca="1" si="109"/>
        <v>45313</v>
      </c>
      <c r="C3321" s="5">
        <v>83850</v>
      </c>
    </row>
    <row r="3322" spans="1:3" x14ac:dyDescent="0.2">
      <c r="A3322" t="s">
        <v>357</v>
      </c>
      <c r="B3322" s="4">
        <f t="shared" ca="1" si="109"/>
        <v>45313</v>
      </c>
      <c r="C3322" s="5">
        <v>20000</v>
      </c>
    </row>
    <row r="3323" spans="1:3" x14ac:dyDescent="0.2">
      <c r="A3323" t="s">
        <v>362</v>
      </c>
      <c r="B3323" s="4">
        <f t="shared" ca="1" si="109"/>
        <v>45313</v>
      </c>
      <c r="C3323" s="5">
        <v>69700</v>
      </c>
    </row>
    <row r="3324" spans="1:3" x14ac:dyDescent="0.2">
      <c r="A3324" t="s">
        <v>368</v>
      </c>
      <c r="B3324" s="4">
        <f t="shared" ca="1" si="109"/>
        <v>45313</v>
      </c>
      <c r="C3324" s="5">
        <v>73895</v>
      </c>
    </row>
    <row r="3325" spans="1:3" x14ac:dyDescent="0.2">
      <c r="A3325" t="s">
        <v>381</v>
      </c>
      <c r="B3325" s="4">
        <f t="shared" ca="1" si="109"/>
        <v>45313</v>
      </c>
      <c r="C3325" s="5">
        <v>54855</v>
      </c>
    </row>
    <row r="3326" spans="1:3" x14ac:dyDescent="0.2">
      <c r="A3326" t="s">
        <v>388</v>
      </c>
      <c r="B3326" s="4">
        <f t="shared" ca="1" si="109"/>
        <v>45313</v>
      </c>
      <c r="C3326" s="5">
        <v>53880</v>
      </c>
    </row>
    <row r="3327" spans="1:3" x14ac:dyDescent="0.2">
      <c r="A3327" t="s">
        <v>393</v>
      </c>
      <c r="B3327" s="4">
        <f t="shared" ca="1" si="109"/>
        <v>45313</v>
      </c>
      <c r="C3327" s="5">
        <v>82765</v>
      </c>
    </row>
    <row r="3328" spans="1:3" x14ac:dyDescent="0.2">
      <c r="A3328" t="s">
        <v>400</v>
      </c>
      <c r="B3328" s="4">
        <f t="shared" ca="1" si="109"/>
        <v>45313</v>
      </c>
      <c r="C3328" s="5">
        <v>43450</v>
      </c>
    </row>
    <row r="3329" spans="1:3" x14ac:dyDescent="0.2">
      <c r="A3329" t="s">
        <v>405</v>
      </c>
      <c r="B3329" s="4">
        <f t="shared" ca="1" si="109"/>
        <v>45313</v>
      </c>
      <c r="C3329" s="5">
        <v>76670</v>
      </c>
    </row>
    <row r="3330" spans="1:3" x14ac:dyDescent="0.2">
      <c r="A3330" t="s">
        <v>410</v>
      </c>
      <c r="B3330" s="4">
        <f t="shared" ca="1" si="109"/>
        <v>45313</v>
      </c>
      <c r="C3330" s="5">
        <v>71385</v>
      </c>
    </row>
    <row r="3331" spans="1:3" x14ac:dyDescent="0.2">
      <c r="A3331" t="s">
        <v>413</v>
      </c>
      <c r="B3331" s="4">
        <f t="shared" ca="1" si="109"/>
        <v>45313</v>
      </c>
      <c r="C3331" s="5">
        <v>33140</v>
      </c>
    </row>
    <row r="3332" spans="1:3" x14ac:dyDescent="0.2">
      <c r="A3332" t="s">
        <v>441</v>
      </c>
      <c r="B3332" s="4">
        <f t="shared" ca="1" si="109"/>
        <v>45313</v>
      </c>
      <c r="C3332" s="5">
        <v>60485</v>
      </c>
    </row>
    <row r="3333" spans="1:3" x14ac:dyDescent="0.2">
      <c r="A3333" t="s">
        <v>59</v>
      </c>
      <c r="B3333" s="4">
        <f t="shared" ref="B3333:B3366" ca="1" si="110">TODAY()-90</f>
        <v>45314</v>
      </c>
      <c r="C3333" s="5">
        <v>54560</v>
      </c>
    </row>
    <row r="3334" spans="1:3" x14ac:dyDescent="0.2">
      <c r="A3334" t="s">
        <v>64</v>
      </c>
      <c r="B3334" s="4">
        <f t="shared" ca="1" si="110"/>
        <v>45314</v>
      </c>
      <c r="C3334" s="5">
        <v>44400</v>
      </c>
    </row>
    <row r="3335" spans="1:3" x14ac:dyDescent="0.2">
      <c r="A3335" t="s">
        <v>66</v>
      </c>
      <c r="B3335" s="4">
        <f t="shared" ca="1" si="110"/>
        <v>45314</v>
      </c>
      <c r="C3335" s="5">
        <v>50915</v>
      </c>
    </row>
    <row r="3336" spans="1:3" x14ac:dyDescent="0.2">
      <c r="A3336" t="s">
        <v>80</v>
      </c>
      <c r="B3336" s="4">
        <f t="shared" ca="1" si="110"/>
        <v>45314</v>
      </c>
      <c r="C3336" s="5">
        <v>84985</v>
      </c>
    </row>
    <row r="3337" spans="1:3" x14ac:dyDescent="0.2">
      <c r="A3337" t="s">
        <v>93</v>
      </c>
      <c r="B3337" s="4">
        <f t="shared" ca="1" si="110"/>
        <v>45314</v>
      </c>
      <c r="C3337" s="5">
        <v>66760</v>
      </c>
    </row>
    <row r="3338" spans="1:3" x14ac:dyDescent="0.2">
      <c r="A3338" t="s">
        <v>108</v>
      </c>
      <c r="B3338" s="4">
        <f t="shared" ca="1" si="110"/>
        <v>45314</v>
      </c>
      <c r="C3338" s="5">
        <v>55910</v>
      </c>
    </row>
    <row r="3339" spans="1:3" x14ac:dyDescent="0.2">
      <c r="A3339" t="s">
        <v>110</v>
      </c>
      <c r="B3339" s="4">
        <f t="shared" ca="1" si="110"/>
        <v>45314</v>
      </c>
      <c r="C3339" s="5">
        <v>5970</v>
      </c>
    </row>
    <row r="3340" spans="1:3" x14ac:dyDescent="0.2">
      <c r="A3340" t="s">
        <v>113</v>
      </c>
      <c r="B3340" s="4">
        <f t="shared" ca="1" si="110"/>
        <v>45314</v>
      </c>
      <c r="C3340" s="5">
        <v>25875</v>
      </c>
    </row>
    <row r="3341" spans="1:3" x14ac:dyDescent="0.2">
      <c r="A3341" t="s">
        <v>118</v>
      </c>
      <c r="B3341" s="4">
        <f t="shared" ca="1" si="110"/>
        <v>45314</v>
      </c>
      <c r="C3341" s="5">
        <v>11210</v>
      </c>
    </row>
    <row r="3342" spans="1:3" x14ac:dyDescent="0.2">
      <c r="A3342" t="s">
        <v>125</v>
      </c>
      <c r="B3342" s="4">
        <f t="shared" ca="1" si="110"/>
        <v>45314</v>
      </c>
      <c r="C3342" s="5">
        <v>75380</v>
      </c>
    </row>
    <row r="3343" spans="1:3" x14ac:dyDescent="0.2">
      <c r="A3343" t="s">
        <v>132</v>
      </c>
      <c r="B3343" s="4">
        <f t="shared" ca="1" si="110"/>
        <v>45314</v>
      </c>
      <c r="C3343" s="5">
        <v>30090</v>
      </c>
    </row>
    <row r="3344" spans="1:3" x14ac:dyDescent="0.2">
      <c r="A3344" t="s">
        <v>141</v>
      </c>
      <c r="B3344" s="4">
        <f t="shared" ca="1" si="110"/>
        <v>45314</v>
      </c>
      <c r="C3344" s="5">
        <v>34855</v>
      </c>
    </row>
    <row r="3345" spans="1:3" x14ac:dyDescent="0.2">
      <c r="A3345" t="s">
        <v>143</v>
      </c>
      <c r="B3345" s="4">
        <f t="shared" ca="1" si="110"/>
        <v>45314</v>
      </c>
      <c r="C3345" s="5">
        <v>34295</v>
      </c>
    </row>
    <row r="3346" spans="1:3" x14ac:dyDescent="0.2">
      <c r="A3346" t="s">
        <v>161</v>
      </c>
      <c r="B3346" s="4">
        <f t="shared" ca="1" si="110"/>
        <v>45314</v>
      </c>
      <c r="C3346" s="5">
        <v>69450</v>
      </c>
    </row>
    <row r="3347" spans="1:3" x14ac:dyDescent="0.2">
      <c r="A3347" t="s">
        <v>165</v>
      </c>
      <c r="B3347" s="4">
        <f t="shared" ca="1" si="110"/>
        <v>45314</v>
      </c>
      <c r="C3347" s="5">
        <v>52345</v>
      </c>
    </row>
    <row r="3348" spans="1:3" x14ac:dyDescent="0.2">
      <c r="A3348" t="s">
        <v>175</v>
      </c>
      <c r="B3348" s="4">
        <f t="shared" ca="1" si="110"/>
        <v>45314</v>
      </c>
      <c r="C3348" s="5">
        <v>9880</v>
      </c>
    </row>
    <row r="3349" spans="1:3" x14ac:dyDescent="0.2">
      <c r="A3349" t="s">
        <v>176</v>
      </c>
      <c r="B3349" s="4">
        <f t="shared" ca="1" si="110"/>
        <v>45314</v>
      </c>
      <c r="C3349" s="5">
        <v>39135</v>
      </c>
    </row>
    <row r="3350" spans="1:3" x14ac:dyDescent="0.2">
      <c r="A3350" t="s">
        <v>194</v>
      </c>
      <c r="B3350" s="4">
        <f t="shared" ca="1" si="110"/>
        <v>45314</v>
      </c>
      <c r="C3350" s="5">
        <v>17050</v>
      </c>
    </row>
    <row r="3351" spans="1:3" x14ac:dyDescent="0.2">
      <c r="A3351" t="s">
        <v>242</v>
      </c>
      <c r="B3351" s="4">
        <f t="shared" ca="1" si="110"/>
        <v>45314</v>
      </c>
      <c r="C3351" s="5">
        <v>41830</v>
      </c>
    </row>
    <row r="3352" spans="1:3" x14ac:dyDescent="0.2">
      <c r="A3352" t="s">
        <v>248</v>
      </c>
      <c r="B3352" s="4">
        <f t="shared" ca="1" si="110"/>
        <v>45314</v>
      </c>
      <c r="C3352" s="5">
        <v>28935</v>
      </c>
    </row>
    <row r="3353" spans="1:3" x14ac:dyDescent="0.2">
      <c r="A3353" t="s">
        <v>300</v>
      </c>
      <c r="B3353" s="4">
        <f t="shared" ca="1" si="110"/>
        <v>45314</v>
      </c>
      <c r="C3353" s="5">
        <v>71145</v>
      </c>
    </row>
    <row r="3354" spans="1:3" x14ac:dyDescent="0.2">
      <c r="A3354" t="s">
        <v>306</v>
      </c>
      <c r="B3354" s="4">
        <f t="shared" ca="1" si="110"/>
        <v>45314</v>
      </c>
      <c r="C3354" s="5">
        <v>30425</v>
      </c>
    </row>
    <row r="3355" spans="1:3" x14ac:dyDescent="0.2">
      <c r="A3355" t="s">
        <v>313</v>
      </c>
      <c r="B3355" s="4">
        <f t="shared" ca="1" si="110"/>
        <v>45314</v>
      </c>
      <c r="C3355" s="5">
        <v>14825</v>
      </c>
    </row>
    <row r="3356" spans="1:3" x14ac:dyDescent="0.2">
      <c r="A3356" t="s">
        <v>314</v>
      </c>
      <c r="B3356" s="4">
        <f t="shared" ca="1" si="110"/>
        <v>45314</v>
      </c>
      <c r="C3356" s="5">
        <v>35095</v>
      </c>
    </row>
    <row r="3357" spans="1:3" x14ac:dyDescent="0.2">
      <c r="A3357" t="s">
        <v>347</v>
      </c>
      <c r="B3357" s="4">
        <f t="shared" ca="1" si="110"/>
        <v>45314</v>
      </c>
      <c r="C3357" s="5">
        <v>58940</v>
      </c>
    </row>
    <row r="3358" spans="1:3" x14ac:dyDescent="0.2">
      <c r="A3358" t="s">
        <v>352</v>
      </c>
      <c r="B3358" s="4">
        <f t="shared" ca="1" si="110"/>
        <v>45314</v>
      </c>
      <c r="C3358" s="5">
        <v>10450</v>
      </c>
    </row>
    <row r="3359" spans="1:3" x14ac:dyDescent="0.2">
      <c r="A3359" t="s">
        <v>368</v>
      </c>
      <c r="B3359" s="4">
        <f t="shared" ca="1" si="110"/>
        <v>45314</v>
      </c>
      <c r="C3359" s="5">
        <v>69500</v>
      </c>
    </row>
    <row r="3360" spans="1:3" x14ac:dyDescent="0.2">
      <c r="A3360" t="s">
        <v>375</v>
      </c>
      <c r="B3360" s="4">
        <f t="shared" ca="1" si="110"/>
        <v>45314</v>
      </c>
      <c r="C3360" s="5">
        <v>28935</v>
      </c>
    </row>
    <row r="3361" spans="1:3" x14ac:dyDescent="0.2">
      <c r="A3361" t="s">
        <v>389</v>
      </c>
      <c r="B3361" s="4">
        <f t="shared" ca="1" si="110"/>
        <v>45314</v>
      </c>
      <c r="C3361" s="5">
        <v>13075</v>
      </c>
    </row>
    <row r="3362" spans="1:3" x14ac:dyDescent="0.2">
      <c r="A3362" t="s">
        <v>410</v>
      </c>
      <c r="B3362" s="4">
        <f t="shared" ca="1" si="110"/>
        <v>45314</v>
      </c>
      <c r="C3362" s="5">
        <v>14615</v>
      </c>
    </row>
    <row r="3363" spans="1:3" x14ac:dyDescent="0.2">
      <c r="A3363" t="s">
        <v>416</v>
      </c>
      <c r="B3363" s="4">
        <f t="shared" ca="1" si="110"/>
        <v>45314</v>
      </c>
      <c r="C3363" s="5">
        <v>9640</v>
      </c>
    </row>
    <row r="3364" spans="1:3" x14ac:dyDescent="0.2">
      <c r="A3364" t="s">
        <v>418</v>
      </c>
      <c r="B3364" s="4">
        <f t="shared" ca="1" si="110"/>
        <v>45314</v>
      </c>
      <c r="C3364" s="5">
        <v>18985</v>
      </c>
    </row>
    <row r="3365" spans="1:3" x14ac:dyDescent="0.2">
      <c r="A3365" t="s">
        <v>430</v>
      </c>
      <c r="B3365" s="4">
        <f t="shared" ca="1" si="110"/>
        <v>45314</v>
      </c>
      <c r="C3365" s="5">
        <v>19245</v>
      </c>
    </row>
    <row r="3366" spans="1:3" x14ac:dyDescent="0.2">
      <c r="A3366" t="s">
        <v>437</v>
      </c>
      <c r="B3366" s="4">
        <f t="shared" ca="1" si="110"/>
        <v>45314</v>
      </c>
      <c r="C3366" s="5">
        <v>20585</v>
      </c>
    </row>
    <row r="3367" spans="1:3" x14ac:dyDescent="0.2">
      <c r="A3367" t="s">
        <v>49</v>
      </c>
      <c r="B3367" s="4">
        <f t="shared" ref="B3367:B3393" ca="1" si="111">TODAY()-89</f>
        <v>45315</v>
      </c>
      <c r="C3367" s="5">
        <v>35125</v>
      </c>
    </row>
    <row r="3368" spans="1:3" x14ac:dyDescent="0.2">
      <c r="A3368" t="s">
        <v>93</v>
      </c>
      <c r="B3368" s="4">
        <f t="shared" ca="1" si="111"/>
        <v>45315</v>
      </c>
      <c r="C3368" s="5">
        <v>31455</v>
      </c>
    </row>
    <row r="3369" spans="1:3" x14ac:dyDescent="0.2">
      <c r="A3369" t="s">
        <v>113</v>
      </c>
      <c r="B3369" s="4">
        <f t="shared" ca="1" si="111"/>
        <v>45315</v>
      </c>
      <c r="C3369" s="5">
        <v>9655</v>
      </c>
    </row>
    <row r="3370" spans="1:3" x14ac:dyDescent="0.2">
      <c r="A3370" t="s">
        <v>133</v>
      </c>
      <c r="B3370" s="4">
        <f t="shared" ca="1" si="111"/>
        <v>45315</v>
      </c>
      <c r="C3370" s="5">
        <v>69235</v>
      </c>
    </row>
    <row r="3371" spans="1:3" x14ac:dyDescent="0.2">
      <c r="A3371" t="s">
        <v>141</v>
      </c>
      <c r="B3371" s="4">
        <f t="shared" ca="1" si="111"/>
        <v>45315</v>
      </c>
      <c r="C3371" s="5">
        <v>56300</v>
      </c>
    </row>
    <row r="3372" spans="1:3" x14ac:dyDescent="0.2">
      <c r="A3372" t="s">
        <v>163</v>
      </c>
      <c r="B3372" s="4">
        <f t="shared" ca="1" si="111"/>
        <v>45315</v>
      </c>
      <c r="C3372" s="5">
        <v>30250</v>
      </c>
    </row>
    <row r="3373" spans="1:3" x14ac:dyDescent="0.2">
      <c r="A3373" t="s">
        <v>165</v>
      </c>
      <c r="B3373" s="4">
        <f t="shared" ca="1" si="111"/>
        <v>45315</v>
      </c>
      <c r="C3373" s="5">
        <v>63430</v>
      </c>
    </row>
    <row r="3374" spans="1:3" x14ac:dyDescent="0.2">
      <c r="A3374" t="s">
        <v>175</v>
      </c>
      <c r="B3374" s="4">
        <f t="shared" ca="1" si="111"/>
        <v>45315</v>
      </c>
      <c r="C3374" s="5">
        <v>36445</v>
      </c>
    </row>
    <row r="3375" spans="1:3" x14ac:dyDescent="0.2">
      <c r="A3375" t="s">
        <v>248</v>
      </c>
      <c r="B3375" s="4">
        <f t="shared" ca="1" si="111"/>
        <v>45315</v>
      </c>
      <c r="C3375" s="5">
        <v>46680</v>
      </c>
    </row>
    <row r="3376" spans="1:3" x14ac:dyDescent="0.2">
      <c r="A3376" t="s">
        <v>271</v>
      </c>
      <c r="B3376" s="4">
        <f t="shared" ca="1" si="111"/>
        <v>45315</v>
      </c>
      <c r="C3376" s="5">
        <v>47505</v>
      </c>
    </row>
    <row r="3377" spans="1:3" x14ac:dyDescent="0.2">
      <c r="A3377" t="s">
        <v>288</v>
      </c>
      <c r="B3377" s="4">
        <f t="shared" ca="1" si="111"/>
        <v>45315</v>
      </c>
      <c r="C3377" s="5">
        <v>63065</v>
      </c>
    </row>
    <row r="3378" spans="1:3" x14ac:dyDescent="0.2">
      <c r="A3378" t="s">
        <v>306</v>
      </c>
      <c r="B3378" s="4">
        <f t="shared" ca="1" si="111"/>
        <v>45315</v>
      </c>
      <c r="C3378" s="5">
        <v>67240</v>
      </c>
    </row>
    <row r="3379" spans="1:3" x14ac:dyDescent="0.2">
      <c r="A3379" t="s">
        <v>313</v>
      </c>
      <c r="B3379" s="4">
        <f t="shared" ca="1" si="111"/>
        <v>45315</v>
      </c>
      <c r="C3379" s="5">
        <v>82840</v>
      </c>
    </row>
    <row r="3380" spans="1:3" x14ac:dyDescent="0.2">
      <c r="A3380" t="s">
        <v>314</v>
      </c>
      <c r="B3380" s="4">
        <f t="shared" ca="1" si="111"/>
        <v>45315</v>
      </c>
      <c r="C3380" s="5">
        <v>25710</v>
      </c>
    </row>
    <row r="3381" spans="1:3" x14ac:dyDescent="0.2">
      <c r="A3381" t="s">
        <v>320</v>
      </c>
      <c r="B3381" s="4">
        <f t="shared" ca="1" si="111"/>
        <v>45315</v>
      </c>
      <c r="C3381" s="5">
        <v>84655</v>
      </c>
    </row>
    <row r="3382" spans="1:3" x14ac:dyDescent="0.2">
      <c r="A3382" t="s">
        <v>328</v>
      </c>
      <c r="B3382" s="4">
        <f t="shared" ca="1" si="111"/>
        <v>45315</v>
      </c>
      <c r="C3382" s="5">
        <v>74695</v>
      </c>
    </row>
    <row r="3383" spans="1:3" x14ac:dyDescent="0.2">
      <c r="A3383" t="s">
        <v>356</v>
      </c>
      <c r="B3383" s="4">
        <f t="shared" ca="1" si="111"/>
        <v>45315</v>
      </c>
      <c r="C3383" s="5">
        <v>47210</v>
      </c>
    </row>
    <row r="3384" spans="1:3" x14ac:dyDescent="0.2">
      <c r="A3384" t="s">
        <v>357</v>
      </c>
      <c r="B3384" s="4">
        <f t="shared" ca="1" si="111"/>
        <v>45315</v>
      </c>
      <c r="C3384" s="5">
        <v>75540</v>
      </c>
    </row>
    <row r="3385" spans="1:3" x14ac:dyDescent="0.2">
      <c r="A3385" t="s">
        <v>360</v>
      </c>
      <c r="B3385" s="4">
        <f t="shared" ca="1" si="111"/>
        <v>45315</v>
      </c>
      <c r="C3385" s="5">
        <v>46470</v>
      </c>
    </row>
    <row r="3386" spans="1:3" x14ac:dyDescent="0.2">
      <c r="A3386" t="s">
        <v>371</v>
      </c>
      <c r="B3386" s="4">
        <f t="shared" ca="1" si="111"/>
        <v>45315</v>
      </c>
      <c r="C3386" s="5">
        <v>77105</v>
      </c>
    </row>
    <row r="3387" spans="1:3" x14ac:dyDescent="0.2">
      <c r="A3387" t="s">
        <v>372</v>
      </c>
      <c r="B3387" s="4">
        <f t="shared" ca="1" si="111"/>
        <v>45315</v>
      </c>
      <c r="C3387" s="5">
        <v>16300</v>
      </c>
    </row>
    <row r="3388" spans="1:3" x14ac:dyDescent="0.2">
      <c r="A3388" t="s">
        <v>375</v>
      </c>
      <c r="B3388" s="4">
        <f t="shared" ca="1" si="111"/>
        <v>45315</v>
      </c>
      <c r="C3388" s="5">
        <v>75670</v>
      </c>
    </row>
    <row r="3389" spans="1:3" x14ac:dyDescent="0.2">
      <c r="A3389" t="s">
        <v>389</v>
      </c>
      <c r="B3389" s="4">
        <f t="shared" ca="1" si="111"/>
        <v>45315</v>
      </c>
      <c r="C3389" s="5">
        <v>30775</v>
      </c>
    </row>
    <row r="3390" spans="1:3" x14ac:dyDescent="0.2">
      <c r="A3390" t="s">
        <v>393</v>
      </c>
      <c r="B3390" s="4">
        <f t="shared" ca="1" si="111"/>
        <v>45315</v>
      </c>
      <c r="C3390" s="5">
        <v>11155</v>
      </c>
    </row>
    <row r="3391" spans="1:3" x14ac:dyDescent="0.2">
      <c r="A3391" t="s">
        <v>400</v>
      </c>
      <c r="B3391" s="4">
        <f t="shared" ca="1" si="111"/>
        <v>45315</v>
      </c>
      <c r="C3391" s="5">
        <v>41455</v>
      </c>
    </row>
    <row r="3392" spans="1:3" x14ac:dyDescent="0.2">
      <c r="A3392" t="s">
        <v>416</v>
      </c>
      <c r="B3392" s="4">
        <f t="shared" ca="1" si="111"/>
        <v>45315</v>
      </c>
      <c r="C3392" s="5">
        <v>34890</v>
      </c>
    </row>
    <row r="3393" spans="1:3" x14ac:dyDescent="0.2">
      <c r="A3393" t="s">
        <v>431</v>
      </c>
      <c r="B3393" s="4">
        <f t="shared" ca="1" si="111"/>
        <v>45315</v>
      </c>
      <c r="C3393" s="5">
        <v>30125</v>
      </c>
    </row>
    <row r="3394" spans="1:3" x14ac:dyDescent="0.2">
      <c r="A3394" t="s">
        <v>72</v>
      </c>
      <c r="B3394" s="4">
        <f t="shared" ref="B3394:B3423" ca="1" si="112">TODAY()-88</f>
        <v>45316</v>
      </c>
      <c r="C3394" s="5">
        <v>44025</v>
      </c>
    </row>
    <row r="3395" spans="1:3" x14ac:dyDescent="0.2">
      <c r="A3395" t="s">
        <v>108</v>
      </c>
      <c r="B3395" s="4">
        <f t="shared" ca="1" si="112"/>
        <v>45316</v>
      </c>
      <c r="C3395" s="5">
        <v>66475</v>
      </c>
    </row>
    <row r="3396" spans="1:3" x14ac:dyDescent="0.2">
      <c r="A3396" t="s">
        <v>110</v>
      </c>
      <c r="B3396" s="4">
        <f t="shared" ca="1" si="112"/>
        <v>45316</v>
      </c>
      <c r="C3396" s="5">
        <v>74415</v>
      </c>
    </row>
    <row r="3397" spans="1:3" x14ac:dyDescent="0.2">
      <c r="A3397" t="s">
        <v>118</v>
      </c>
      <c r="B3397" s="4">
        <f t="shared" ca="1" si="112"/>
        <v>45316</v>
      </c>
      <c r="C3397" s="5">
        <v>57330</v>
      </c>
    </row>
    <row r="3398" spans="1:3" x14ac:dyDescent="0.2">
      <c r="A3398" t="s">
        <v>130</v>
      </c>
      <c r="B3398" s="4">
        <f t="shared" ca="1" si="112"/>
        <v>45316</v>
      </c>
      <c r="C3398" s="5">
        <v>12155</v>
      </c>
    </row>
    <row r="3399" spans="1:3" x14ac:dyDescent="0.2">
      <c r="A3399" t="s">
        <v>141</v>
      </c>
      <c r="B3399" s="4">
        <f t="shared" ca="1" si="112"/>
        <v>45316</v>
      </c>
      <c r="C3399" s="5">
        <v>49340</v>
      </c>
    </row>
    <row r="3400" spans="1:3" x14ac:dyDescent="0.2">
      <c r="A3400" t="s">
        <v>143</v>
      </c>
      <c r="B3400" s="4">
        <f t="shared" ca="1" si="112"/>
        <v>45316</v>
      </c>
      <c r="C3400" s="5">
        <v>26250</v>
      </c>
    </row>
    <row r="3401" spans="1:3" x14ac:dyDescent="0.2">
      <c r="A3401" t="s">
        <v>155</v>
      </c>
      <c r="B3401" s="4">
        <f t="shared" ca="1" si="112"/>
        <v>45316</v>
      </c>
      <c r="C3401" s="5">
        <v>27760</v>
      </c>
    </row>
    <row r="3402" spans="1:3" x14ac:dyDescent="0.2">
      <c r="A3402" t="s">
        <v>158</v>
      </c>
      <c r="B3402" s="4">
        <f t="shared" ca="1" si="112"/>
        <v>45316</v>
      </c>
      <c r="C3402" s="5">
        <v>28565</v>
      </c>
    </row>
    <row r="3403" spans="1:3" x14ac:dyDescent="0.2">
      <c r="A3403" t="s">
        <v>172</v>
      </c>
      <c r="B3403" s="4">
        <f t="shared" ca="1" si="112"/>
        <v>45316</v>
      </c>
      <c r="C3403" s="5">
        <v>74110</v>
      </c>
    </row>
    <row r="3404" spans="1:3" x14ac:dyDescent="0.2">
      <c r="A3404" t="s">
        <v>176</v>
      </c>
      <c r="B3404" s="4">
        <f t="shared" ca="1" si="112"/>
        <v>45316</v>
      </c>
      <c r="C3404" s="5">
        <v>83090</v>
      </c>
    </row>
    <row r="3405" spans="1:3" x14ac:dyDescent="0.2">
      <c r="A3405" t="s">
        <v>198</v>
      </c>
      <c r="B3405" s="4">
        <f t="shared" ca="1" si="112"/>
        <v>45316</v>
      </c>
      <c r="C3405" s="5">
        <v>76100</v>
      </c>
    </row>
    <row r="3406" spans="1:3" x14ac:dyDescent="0.2">
      <c r="A3406" t="s">
        <v>208</v>
      </c>
      <c r="B3406" s="4">
        <f t="shared" ca="1" si="112"/>
        <v>45316</v>
      </c>
      <c r="C3406" s="5">
        <v>68630</v>
      </c>
    </row>
    <row r="3407" spans="1:3" x14ac:dyDescent="0.2">
      <c r="A3407" t="s">
        <v>243</v>
      </c>
      <c r="B3407" s="4">
        <f t="shared" ca="1" si="112"/>
        <v>45316</v>
      </c>
      <c r="C3407" s="5">
        <v>17915</v>
      </c>
    </row>
    <row r="3408" spans="1:3" x14ac:dyDescent="0.2">
      <c r="A3408" t="s">
        <v>271</v>
      </c>
      <c r="B3408" s="4">
        <f t="shared" ca="1" si="112"/>
        <v>45316</v>
      </c>
      <c r="C3408" s="5">
        <v>64780</v>
      </c>
    </row>
    <row r="3409" spans="1:3" x14ac:dyDescent="0.2">
      <c r="A3409" t="s">
        <v>276</v>
      </c>
      <c r="B3409" s="4">
        <f t="shared" ca="1" si="112"/>
        <v>45316</v>
      </c>
      <c r="C3409" s="5">
        <v>62210</v>
      </c>
    </row>
    <row r="3410" spans="1:3" x14ac:dyDescent="0.2">
      <c r="A3410" t="s">
        <v>300</v>
      </c>
      <c r="B3410" s="4">
        <f t="shared" ca="1" si="112"/>
        <v>45316</v>
      </c>
      <c r="C3410" s="5">
        <v>6095</v>
      </c>
    </row>
    <row r="3411" spans="1:3" x14ac:dyDescent="0.2">
      <c r="A3411" t="s">
        <v>301</v>
      </c>
      <c r="B3411" s="4">
        <f t="shared" ca="1" si="112"/>
        <v>45316</v>
      </c>
      <c r="C3411" s="5">
        <v>75520</v>
      </c>
    </row>
    <row r="3412" spans="1:3" x14ac:dyDescent="0.2">
      <c r="A3412" t="s">
        <v>313</v>
      </c>
      <c r="B3412" s="4">
        <f t="shared" ca="1" si="112"/>
        <v>45316</v>
      </c>
      <c r="C3412" s="5">
        <v>49840</v>
      </c>
    </row>
    <row r="3413" spans="1:3" x14ac:dyDescent="0.2">
      <c r="A3413" t="s">
        <v>337</v>
      </c>
      <c r="B3413" s="4">
        <f t="shared" ca="1" si="112"/>
        <v>45316</v>
      </c>
      <c r="C3413" s="5">
        <v>18445</v>
      </c>
    </row>
    <row r="3414" spans="1:3" x14ac:dyDescent="0.2">
      <c r="A3414" t="s">
        <v>352</v>
      </c>
      <c r="B3414" s="4">
        <f t="shared" ca="1" si="112"/>
        <v>45316</v>
      </c>
      <c r="C3414" s="5">
        <v>74415</v>
      </c>
    </row>
    <row r="3415" spans="1:3" x14ac:dyDescent="0.2">
      <c r="A3415" t="s">
        <v>375</v>
      </c>
      <c r="B3415" s="4">
        <f t="shared" ca="1" si="112"/>
        <v>45316</v>
      </c>
      <c r="C3415" s="5">
        <v>12770</v>
      </c>
    </row>
    <row r="3416" spans="1:3" x14ac:dyDescent="0.2">
      <c r="A3416" t="s">
        <v>400</v>
      </c>
      <c r="B3416" s="4">
        <f t="shared" ca="1" si="112"/>
        <v>45316</v>
      </c>
      <c r="C3416" s="5">
        <v>5955</v>
      </c>
    </row>
    <row r="3417" spans="1:3" x14ac:dyDescent="0.2">
      <c r="A3417" t="s">
        <v>410</v>
      </c>
      <c r="B3417" s="4">
        <f t="shared" ca="1" si="112"/>
        <v>45316</v>
      </c>
      <c r="C3417" s="5">
        <v>73070</v>
      </c>
    </row>
    <row r="3418" spans="1:3" x14ac:dyDescent="0.2">
      <c r="A3418" t="s">
        <v>416</v>
      </c>
      <c r="B3418" s="4">
        <f t="shared" ca="1" si="112"/>
        <v>45316</v>
      </c>
      <c r="C3418" s="5">
        <v>81145</v>
      </c>
    </row>
    <row r="3419" spans="1:3" x14ac:dyDescent="0.2">
      <c r="A3419" t="s">
        <v>427</v>
      </c>
      <c r="B3419" s="4">
        <f t="shared" ca="1" si="112"/>
        <v>45316</v>
      </c>
      <c r="C3419" s="5">
        <v>27035</v>
      </c>
    </row>
    <row r="3420" spans="1:3" x14ac:dyDescent="0.2">
      <c r="A3420" t="s">
        <v>428</v>
      </c>
      <c r="B3420" s="4">
        <f t="shared" ca="1" si="112"/>
        <v>45316</v>
      </c>
      <c r="C3420" s="5">
        <v>26880</v>
      </c>
    </row>
    <row r="3421" spans="1:3" x14ac:dyDescent="0.2">
      <c r="A3421" t="s">
        <v>430</v>
      </c>
      <c r="B3421" s="4">
        <f t="shared" ca="1" si="112"/>
        <v>45316</v>
      </c>
      <c r="C3421" s="5">
        <v>42125</v>
      </c>
    </row>
    <row r="3422" spans="1:3" x14ac:dyDescent="0.2">
      <c r="A3422" t="s">
        <v>437</v>
      </c>
      <c r="B3422" s="4">
        <f t="shared" ca="1" si="112"/>
        <v>45316</v>
      </c>
      <c r="C3422" s="5">
        <v>13165</v>
      </c>
    </row>
    <row r="3423" spans="1:3" x14ac:dyDescent="0.2">
      <c r="A3423" t="s">
        <v>445</v>
      </c>
      <c r="B3423" s="4">
        <f t="shared" ca="1" si="112"/>
        <v>45316</v>
      </c>
      <c r="C3423" s="5">
        <v>76655</v>
      </c>
    </row>
    <row r="3424" spans="1:3" x14ac:dyDescent="0.2">
      <c r="A3424" t="s">
        <v>70</v>
      </c>
      <c r="B3424" s="4">
        <f t="shared" ref="B3424:B3455" ca="1" si="113">TODAY()-87</f>
        <v>45317</v>
      </c>
      <c r="C3424" s="5">
        <v>73315</v>
      </c>
    </row>
    <row r="3425" spans="1:3" x14ac:dyDescent="0.2">
      <c r="A3425" t="s">
        <v>78</v>
      </c>
      <c r="B3425" s="4">
        <f t="shared" ca="1" si="113"/>
        <v>45317</v>
      </c>
      <c r="C3425" s="5">
        <v>11705</v>
      </c>
    </row>
    <row r="3426" spans="1:3" x14ac:dyDescent="0.2">
      <c r="A3426" t="s">
        <v>93</v>
      </c>
      <c r="B3426" s="4">
        <f t="shared" ca="1" si="113"/>
        <v>45317</v>
      </c>
      <c r="C3426" s="5">
        <v>77330</v>
      </c>
    </row>
    <row r="3427" spans="1:3" x14ac:dyDescent="0.2">
      <c r="A3427" t="s">
        <v>125</v>
      </c>
      <c r="B3427" s="4">
        <f t="shared" ca="1" si="113"/>
        <v>45317</v>
      </c>
      <c r="C3427" s="5">
        <v>45105</v>
      </c>
    </row>
    <row r="3428" spans="1:3" x14ac:dyDescent="0.2">
      <c r="A3428" t="s">
        <v>130</v>
      </c>
      <c r="B3428" s="4">
        <f t="shared" ca="1" si="113"/>
        <v>45317</v>
      </c>
      <c r="C3428" s="5">
        <v>36165</v>
      </c>
    </row>
    <row r="3429" spans="1:3" x14ac:dyDescent="0.2">
      <c r="A3429" t="s">
        <v>140</v>
      </c>
      <c r="B3429" s="4">
        <f t="shared" ca="1" si="113"/>
        <v>45317</v>
      </c>
      <c r="C3429" s="5">
        <v>34845</v>
      </c>
    </row>
    <row r="3430" spans="1:3" x14ac:dyDescent="0.2">
      <c r="A3430" t="s">
        <v>157</v>
      </c>
      <c r="B3430" s="4">
        <f t="shared" ca="1" si="113"/>
        <v>45317</v>
      </c>
      <c r="C3430" s="5">
        <v>24450</v>
      </c>
    </row>
    <row r="3431" spans="1:3" x14ac:dyDescent="0.2">
      <c r="A3431" t="s">
        <v>158</v>
      </c>
      <c r="B3431" s="4">
        <f t="shared" ca="1" si="113"/>
        <v>45317</v>
      </c>
      <c r="C3431" s="5">
        <v>80135</v>
      </c>
    </row>
    <row r="3432" spans="1:3" x14ac:dyDescent="0.2">
      <c r="A3432" t="s">
        <v>161</v>
      </c>
      <c r="B3432" s="4">
        <f t="shared" ca="1" si="113"/>
        <v>45317</v>
      </c>
      <c r="C3432" s="5">
        <v>53470</v>
      </c>
    </row>
    <row r="3433" spans="1:3" x14ac:dyDescent="0.2">
      <c r="A3433" t="s">
        <v>163</v>
      </c>
      <c r="B3433" s="4">
        <f t="shared" ca="1" si="113"/>
        <v>45317</v>
      </c>
      <c r="C3433" s="5">
        <v>31235</v>
      </c>
    </row>
    <row r="3434" spans="1:3" x14ac:dyDescent="0.2">
      <c r="A3434" t="s">
        <v>165</v>
      </c>
      <c r="B3434" s="4">
        <f t="shared" ca="1" si="113"/>
        <v>45317</v>
      </c>
      <c r="C3434" s="5">
        <v>38440</v>
      </c>
    </row>
    <row r="3435" spans="1:3" x14ac:dyDescent="0.2">
      <c r="A3435" t="s">
        <v>172</v>
      </c>
      <c r="B3435" s="4">
        <f t="shared" ca="1" si="113"/>
        <v>45317</v>
      </c>
      <c r="C3435" s="5">
        <v>76630</v>
      </c>
    </row>
    <row r="3436" spans="1:3" x14ac:dyDescent="0.2">
      <c r="A3436" t="s">
        <v>175</v>
      </c>
      <c r="B3436" s="4">
        <f t="shared" ca="1" si="113"/>
        <v>45317</v>
      </c>
      <c r="C3436" s="5">
        <v>55135</v>
      </c>
    </row>
    <row r="3437" spans="1:3" x14ac:dyDescent="0.2">
      <c r="A3437" t="s">
        <v>181</v>
      </c>
      <c r="B3437" s="4">
        <f t="shared" ca="1" si="113"/>
        <v>45317</v>
      </c>
      <c r="C3437" s="5">
        <v>79050</v>
      </c>
    </row>
    <row r="3438" spans="1:3" x14ac:dyDescent="0.2">
      <c r="A3438" t="s">
        <v>243</v>
      </c>
      <c r="B3438" s="4">
        <f t="shared" ca="1" si="113"/>
        <v>45317</v>
      </c>
      <c r="C3438" s="5">
        <v>30065</v>
      </c>
    </row>
    <row r="3439" spans="1:3" x14ac:dyDescent="0.2">
      <c r="A3439" t="s">
        <v>244</v>
      </c>
      <c r="B3439" s="4">
        <f t="shared" ca="1" si="113"/>
        <v>45317</v>
      </c>
      <c r="C3439" s="5">
        <v>47395</v>
      </c>
    </row>
    <row r="3440" spans="1:3" x14ac:dyDescent="0.2">
      <c r="A3440" t="s">
        <v>276</v>
      </c>
      <c r="B3440" s="4">
        <f t="shared" ca="1" si="113"/>
        <v>45317</v>
      </c>
      <c r="C3440" s="5">
        <v>37715</v>
      </c>
    </row>
    <row r="3441" spans="1:3" x14ac:dyDescent="0.2">
      <c r="A3441" t="s">
        <v>288</v>
      </c>
      <c r="B3441" s="4">
        <f t="shared" ca="1" si="113"/>
        <v>45317</v>
      </c>
      <c r="C3441" s="5">
        <v>31995</v>
      </c>
    </row>
    <row r="3442" spans="1:3" x14ac:dyDescent="0.2">
      <c r="A3442" t="s">
        <v>302</v>
      </c>
      <c r="B3442" s="4">
        <f t="shared" ca="1" si="113"/>
        <v>45317</v>
      </c>
      <c r="C3442" s="5">
        <v>61785</v>
      </c>
    </row>
    <row r="3443" spans="1:3" x14ac:dyDescent="0.2">
      <c r="A3443" t="s">
        <v>313</v>
      </c>
      <c r="B3443" s="4">
        <f t="shared" ca="1" si="113"/>
        <v>45317</v>
      </c>
      <c r="C3443" s="5">
        <v>52165</v>
      </c>
    </row>
    <row r="3444" spans="1:3" x14ac:dyDescent="0.2">
      <c r="A3444" t="s">
        <v>333</v>
      </c>
      <c r="B3444" s="4">
        <f t="shared" ca="1" si="113"/>
        <v>45317</v>
      </c>
      <c r="C3444" s="5">
        <v>84815</v>
      </c>
    </row>
    <row r="3445" spans="1:3" x14ac:dyDescent="0.2">
      <c r="A3445" t="s">
        <v>347</v>
      </c>
      <c r="B3445" s="4">
        <f t="shared" ca="1" si="113"/>
        <v>45317</v>
      </c>
      <c r="C3445" s="5">
        <v>32820</v>
      </c>
    </row>
    <row r="3446" spans="1:3" x14ac:dyDescent="0.2">
      <c r="A3446" t="s">
        <v>356</v>
      </c>
      <c r="B3446" s="4">
        <f t="shared" ca="1" si="113"/>
        <v>45317</v>
      </c>
      <c r="C3446" s="5">
        <v>79420</v>
      </c>
    </row>
    <row r="3447" spans="1:3" x14ac:dyDescent="0.2">
      <c r="A3447" t="s">
        <v>362</v>
      </c>
      <c r="B3447" s="4">
        <f t="shared" ca="1" si="113"/>
        <v>45317</v>
      </c>
      <c r="C3447" s="5">
        <v>61495</v>
      </c>
    </row>
    <row r="3448" spans="1:3" x14ac:dyDescent="0.2">
      <c r="A3448" t="s">
        <v>389</v>
      </c>
      <c r="B3448" s="4">
        <f t="shared" ca="1" si="113"/>
        <v>45317</v>
      </c>
      <c r="C3448" s="5">
        <v>45510</v>
      </c>
    </row>
    <row r="3449" spans="1:3" x14ac:dyDescent="0.2">
      <c r="A3449" t="s">
        <v>407</v>
      </c>
      <c r="B3449" s="4">
        <f t="shared" ca="1" si="113"/>
        <v>45317</v>
      </c>
      <c r="C3449" s="5">
        <v>30580</v>
      </c>
    </row>
    <row r="3450" spans="1:3" x14ac:dyDescent="0.2">
      <c r="A3450" t="s">
        <v>410</v>
      </c>
      <c r="B3450" s="4">
        <f t="shared" ca="1" si="113"/>
        <v>45317</v>
      </c>
      <c r="C3450" s="5">
        <v>18495</v>
      </c>
    </row>
    <row r="3451" spans="1:3" x14ac:dyDescent="0.2">
      <c r="A3451" t="s">
        <v>413</v>
      </c>
      <c r="B3451" s="4">
        <f t="shared" ca="1" si="113"/>
        <v>45317</v>
      </c>
      <c r="C3451" s="5">
        <v>22895</v>
      </c>
    </row>
    <row r="3452" spans="1:3" x14ac:dyDescent="0.2">
      <c r="A3452" t="s">
        <v>415</v>
      </c>
      <c r="B3452" s="4">
        <f t="shared" ca="1" si="113"/>
        <v>45317</v>
      </c>
      <c r="C3452" s="5">
        <v>11555</v>
      </c>
    </row>
    <row r="3453" spans="1:3" x14ac:dyDescent="0.2">
      <c r="A3453" t="s">
        <v>418</v>
      </c>
      <c r="B3453" s="4">
        <f t="shared" ca="1" si="113"/>
        <v>45317</v>
      </c>
      <c r="C3453" s="5">
        <v>55210</v>
      </c>
    </row>
    <row r="3454" spans="1:3" x14ac:dyDescent="0.2">
      <c r="A3454" t="s">
        <v>420</v>
      </c>
      <c r="B3454" s="4">
        <f t="shared" ca="1" si="113"/>
        <v>45317</v>
      </c>
      <c r="C3454" s="5">
        <v>36430</v>
      </c>
    </row>
    <row r="3455" spans="1:3" x14ac:dyDescent="0.2">
      <c r="A3455" t="s">
        <v>445</v>
      </c>
      <c r="B3455" s="4">
        <f t="shared" ca="1" si="113"/>
        <v>45317</v>
      </c>
      <c r="C3455" s="5">
        <v>8115</v>
      </c>
    </row>
    <row r="3456" spans="1:3" x14ac:dyDescent="0.2">
      <c r="A3456" t="s">
        <v>49</v>
      </c>
      <c r="B3456" s="4">
        <f t="shared" ref="B3456:B3486" ca="1" si="114">TODAY()-86</f>
        <v>45318</v>
      </c>
      <c r="C3456" s="5">
        <v>19145</v>
      </c>
    </row>
    <row r="3457" spans="1:3" x14ac:dyDescent="0.2">
      <c r="A3457" t="s">
        <v>78</v>
      </c>
      <c r="B3457" s="4">
        <f t="shared" ca="1" si="114"/>
        <v>45318</v>
      </c>
      <c r="C3457" s="5">
        <v>39920</v>
      </c>
    </row>
    <row r="3458" spans="1:3" x14ac:dyDescent="0.2">
      <c r="A3458" t="s">
        <v>80</v>
      </c>
      <c r="B3458" s="4">
        <f t="shared" ca="1" si="114"/>
        <v>45318</v>
      </c>
      <c r="C3458" s="5">
        <v>44650</v>
      </c>
    </row>
    <row r="3459" spans="1:3" x14ac:dyDescent="0.2">
      <c r="A3459" t="s">
        <v>108</v>
      </c>
      <c r="B3459" s="4">
        <f t="shared" ca="1" si="114"/>
        <v>45318</v>
      </c>
      <c r="C3459" s="5">
        <v>73070</v>
      </c>
    </row>
    <row r="3460" spans="1:3" x14ac:dyDescent="0.2">
      <c r="A3460" t="s">
        <v>113</v>
      </c>
      <c r="B3460" s="4">
        <f t="shared" ca="1" si="114"/>
        <v>45318</v>
      </c>
      <c r="C3460" s="5">
        <v>36100</v>
      </c>
    </row>
    <row r="3461" spans="1:3" x14ac:dyDescent="0.2">
      <c r="A3461" t="s">
        <v>132</v>
      </c>
      <c r="B3461" s="4">
        <f t="shared" ca="1" si="114"/>
        <v>45318</v>
      </c>
      <c r="C3461" s="5">
        <v>65065</v>
      </c>
    </row>
    <row r="3462" spans="1:3" x14ac:dyDescent="0.2">
      <c r="A3462" t="s">
        <v>140</v>
      </c>
      <c r="B3462" s="4">
        <f t="shared" ca="1" si="114"/>
        <v>45318</v>
      </c>
      <c r="C3462" s="5">
        <v>19210</v>
      </c>
    </row>
    <row r="3463" spans="1:3" x14ac:dyDescent="0.2">
      <c r="A3463" t="s">
        <v>141</v>
      </c>
      <c r="B3463" s="4">
        <f t="shared" ca="1" si="114"/>
        <v>45318</v>
      </c>
      <c r="C3463" s="5">
        <v>56880</v>
      </c>
    </row>
    <row r="3464" spans="1:3" x14ac:dyDescent="0.2">
      <c r="A3464" t="s">
        <v>148</v>
      </c>
      <c r="B3464" s="4">
        <f t="shared" ca="1" si="114"/>
        <v>45318</v>
      </c>
      <c r="C3464" s="5">
        <v>9925</v>
      </c>
    </row>
    <row r="3465" spans="1:3" x14ac:dyDescent="0.2">
      <c r="A3465" t="s">
        <v>157</v>
      </c>
      <c r="B3465" s="4">
        <f t="shared" ca="1" si="114"/>
        <v>45318</v>
      </c>
      <c r="C3465" s="5">
        <v>37925</v>
      </c>
    </row>
    <row r="3466" spans="1:3" x14ac:dyDescent="0.2">
      <c r="A3466" t="s">
        <v>158</v>
      </c>
      <c r="B3466" s="4">
        <f t="shared" ca="1" si="114"/>
        <v>45318</v>
      </c>
      <c r="C3466" s="5">
        <v>25760</v>
      </c>
    </row>
    <row r="3467" spans="1:3" x14ac:dyDescent="0.2">
      <c r="A3467" t="s">
        <v>161</v>
      </c>
      <c r="B3467" s="4">
        <f t="shared" ca="1" si="114"/>
        <v>45318</v>
      </c>
      <c r="C3467" s="5">
        <v>39780</v>
      </c>
    </row>
    <row r="3468" spans="1:3" x14ac:dyDescent="0.2">
      <c r="A3468" t="s">
        <v>176</v>
      </c>
      <c r="B3468" s="4">
        <f t="shared" ca="1" si="114"/>
        <v>45318</v>
      </c>
      <c r="C3468" s="5">
        <v>26335</v>
      </c>
    </row>
    <row r="3469" spans="1:3" x14ac:dyDescent="0.2">
      <c r="A3469" t="s">
        <v>181</v>
      </c>
      <c r="B3469" s="4">
        <f t="shared" ca="1" si="114"/>
        <v>45318</v>
      </c>
      <c r="C3469" s="5">
        <v>43625</v>
      </c>
    </row>
    <row r="3470" spans="1:3" x14ac:dyDescent="0.2">
      <c r="A3470" t="s">
        <v>208</v>
      </c>
      <c r="B3470" s="4">
        <f t="shared" ca="1" si="114"/>
        <v>45318</v>
      </c>
      <c r="C3470" s="5">
        <v>79825</v>
      </c>
    </row>
    <row r="3471" spans="1:3" x14ac:dyDescent="0.2">
      <c r="A3471" t="s">
        <v>227</v>
      </c>
      <c r="B3471" s="4">
        <f t="shared" ca="1" si="114"/>
        <v>45318</v>
      </c>
      <c r="C3471" s="5">
        <v>75535</v>
      </c>
    </row>
    <row r="3472" spans="1:3" x14ac:dyDescent="0.2">
      <c r="A3472" t="s">
        <v>245</v>
      </c>
      <c r="B3472" s="4">
        <f t="shared" ca="1" si="114"/>
        <v>45318</v>
      </c>
      <c r="C3472" s="5">
        <v>25650</v>
      </c>
    </row>
    <row r="3473" spans="1:3" x14ac:dyDescent="0.2">
      <c r="A3473" t="s">
        <v>261</v>
      </c>
      <c r="B3473" s="4">
        <f t="shared" ca="1" si="114"/>
        <v>45318</v>
      </c>
      <c r="C3473" s="5">
        <v>29175</v>
      </c>
    </row>
    <row r="3474" spans="1:3" x14ac:dyDescent="0.2">
      <c r="A3474" t="s">
        <v>301</v>
      </c>
      <c r="B3474" s="4">
        <f t="shared" ca="1" si="114"/>
        <v>45318</v>
      </c>
      <c r="C3474" s="5">
        <v>9975</v>
      </c>
    </row>
    <row r="3475" spans="1:3" x14ac:dyDescent="0.2">
      <c r="A3475" t="s">
        <v>306</v>
      </c>
      <c r="B3475" s="4">
        <f t="shared" ca="1" si="114"/>
        <v>45318</v>
      </c>
      <c r="C3475" s="5">
        <v>56590</v>
      </c>
    </row>
    <row r="3476" spans="1:3" x14ac:dyDescent="0.2">
      <c r="A3476" t="s">
        <v>320</v>
      </c>
      <c r="B3476" s="4">
        <f t="shared" ca="1" si="114"/>
        <v>45318</v>
      </c>
      <c r="C3476" s="5">
        <v>31080</v>
      </c>
    </row>
    <row r="3477" spans="1:3" x14ac:dyDescent="0.2">
      <c r="A3477" t="s">
        <v>328</v>
      </c>
      <c r="B3477" s="4">
        <f t="shared" ca="1" si="114"/>
        <v>45318</v>
      </c>
      <c r="C3477" s="5">
        <v>68045</v>
      </c>
    </row>
    <row r="3478" spans="1:3" x14ac:dyDescent="0.2">
      <c r="A3478" t="s">
        <v>352</v>
      </c>
      <c r="B3478" s="4">
        <f t="shared" ca="1" si="114"/>
        <v>45318</v>
      </c>
      <c r="C3478" s="5">
        <v>18580</v>
      </c>
    </row>
    <row r="3479" spans="1:3" x14ac:dyDescent="0.2">
      <c r="A3479" t="s">
        <v>362</v>
      </c>
      <c r="B3479" s="4">
        <f t="shared" ca="1" si="114"/>
        <v>45318</v>
      </c>
      <c r="C3479" s="5">
        <v>42415</v>
      </c>
    </row>
    <row r="3480" spans="1:3" x14ac:dyDescent="0.2">
      <c r="A3480" t="s">
        <v>363</v>
      </c>
      <c r="B3480" s="4">
        <f t="shared" ca="1" si="114"/>
        <v>45318</v>
      </c>
      <c r="C3480" s="5">
        <v>7805</v>
      </c>
    </row>
    <row r="3481" spans="1:3" x14ac:dyDescent="0.2">
      <c r="A3481" t="s">
        <v>368</v>
      </c>
      <c r="B3481" s="4">
        <f t="shared" ca="1" si="114"/>
        <v>45318</v>
      </c>
      <c r="C3481" s="5">
        <v>82005</v>
      </c>
    </row>
    <row r="3482" spans="1:3" x14ac:dyDescent="0.2">
      <c r="A3482" t="s">
        <v>388</v>
      </c>
      <c r="B3482" s="4">
        <f t="shared" ca="1" si="114"/>
        <v>45318</v>
      </c>
      <c r="C3482" s="5">
        <v>79105</v>
      </c>
    </row>
    <row r="3483" spans="1:3" x14ac:dyDescent="0.2">
      <c r="A3483" t="s">
        <v>400</v>
      </c>
      <c r="B3483" s="4">
        <f t="shared" ca="1" si="114"/>
        <v>45318</v>
      </c>
      <c r="C3483" s="5">
        <v>45545</v>
      </c>
    </row>
    <row r="3484" spans="1:3" x14ac:dyDescent="0.2">
      <c r="A3484" t="s">
        <v>415</v>
      </c>
      <c r="B3484" s="4">
        <f t="shared" ca="1" si="114"/>
        <v>45318</v>
      </c>
      <c r="C3484" s="5">
        <v>51915</v>
      </c>
    </row>
    <row r="3485" spans="1:3" x14ac:dyDescent="0.2">
      <c r="A3485" t="s">
        <v>427</v>
      </c>
      <c r="B3485" s="4">
        <f t="shared" ca="1" si="114"/>
        <v>45318</v>
      </c>
      <c r="C3485" s="5">
        <v>10650</v>
      </c>
    </row>
    <row r="3486" spans="1:3" x14ac:dyDescent="0.2">
      <c r="A3486" t="s">
        <v>431</v>
      </c>
      <c r="B3486" s="4">
        <f t="shared" ca="1" si="114"/>
        <v>45318</v>
      </c>
      <c r="C3486" s="5">
        <v>57500</v>
      </c>
    </row>
    <row r="3487" spans="1:3" x14ac:dyDescent="0.2">
      <c r="A3487" t="s">
        <v>51</v>
      </c>
      <c r="B3487" s="4">
        <f t="shared" ref="B3487:B3518" ca="1" si="115">TODAY()-85</f>
        <v>45319</v>
      </c>
      <c r="C3487" s="5">
        <v>51680</v>
      </c>
    </row>
    <row r="3488" spans="1:3" x14ac:dyDescent="0.2">
      <c r="A3488" t="s">
        <v>59</v>
      </c>
      <c r="B3488" s="4">
        <f t="shared" ca="1" si="115"/>
        <v>45319</v>
      </c>
      <c r="C3488" s="5">
        <v>15550</v>
      </c>
    </row>
    <row r="3489" spans="1:3" x14ac:dyDescent="0.2">
      <c r="A3489" t="s">
        <v>72</v>
      </c>
      <c r="B3489" s="4">
        <f t="shared" ca="1" si="115"/>
        <v>45319</v>
      </c>
      <c r="C3489" s="5">
        <v>60020</v>
      </c>
    </row>
    <row r="3490" spans="1:3" x14ac:dyDescent="0.2">
      <c r="A3490" t="s">
        <v>93</v>
      </c>
      <c r="B3490" s="4">
        <f t="shared" ca="1" si="115"/>
        <v>45319</v>
      </c>
      <c r="C3490" s="5">
        <v>61035</v>
      </c>
    </row>
    <row r="3491" spans="1:3" x14ac:dyDescent="0.2">
      <c r="A3491" t="s">
        <v>97</v>
      </c>
      <c r="B3491" s="4">
        <f t="shared" ca="1" si="115"/>
        <v>45319</v>
      </c>
      <c r="C3491" s="5">
        <v>37555</v>
      </c>
    </row>
    <row r="3492" spans="1:3" x14ac:dyDescent="0.2">
      <c r="A3492" t="s">
        <v>103</v>
      </c>
      <c r="B3492" s="4">
        <f t="shared" ca="1" si="115"/>
        <v>45319</v>
      </c>
      <c r="C3492" s="5">
        <v>77295</v>
      </c>
    </row>
    <row r="3493" spans="1:3" x14ac:dyDescent="0.2">
      <c r="A3493" t="s">
        <v>108</v>
      </c>
      <c r="B3493" s="4">
        <f t="shared" ca="1" si="115"/>
        <v>45319</v>
      </c>
      <c r="C3493" s="5">
        <v>27050</v>
      </c>
    </row>
    <row r="3494" spans="1:3" x14ac:dyDescent="0.2">
      <c r="A3494" t="s">
        <v>113</v>
      </c>
      <c r="B3494" s="4">
        <f t="shared" ca="1" si="115"/>
        <v>45319</v>
      </c>
      <c r="C3494" s="5">
        <v>19065</v>
      </c>
    </row>
    <row r="3495" spans="1:3" x14ac:dyDescent="0.2">
      <c r="A3495" t="s">
        <v>127</v>
      </c>
      <c r="B3495" s="4">
        <f t="shared" ca="1" si="115"/>
        <v>45319</v>
      </c>
      <c r="C3495" s="5">
        <v>57220</v>
      </c>
    </row>
    <row r="3496" spans="1:3" x14ac:dyDescent="0.2">
      <c r="A3496" t="s">
        <v>140</v>
      </c>
      <c r="B3496" s="4">
        <f t="shared" ca="1" si="115"/>
        <v>45319</v>
      </c>
      <c r="C3496" s="5">
        <v>26460</v>
      </c>
    </row>
    <row r="3497" spans="1:3" x14ac:dyDescent="0.2">
      <c r="A3497" t="s">
        <v>141</v>
      </c>
      <c r="B3497" s="4">
        <f t="shared" ca="1" si="115"/>
        <v>45319</v>
      </c>
      <c r="C3497" s="5">
        <v>61475</v>
      </c>
    </row>
    <row r="3498" spans="1:3" x14ac:dyDescent="0.2">
      <c r="A3498" t="s">
        <v>148</v>
      </c>
      <c r="B3498" s="4">
        <f t="shared" ca="1" si="115"/>
        <v>45319</v>
      </c>
      <c r="C3498" s="5">
        <v>7525</v>
      </c>
    </row>
    <row r="3499" spans="1:3" x14ac:dyDescent="0.2">
      <c r="A3499" t="s">
        <v>162</v>
      </c>
      <c r="B3499" s="4">
        <f t="shared" ca="1" si="115"/>
        <v>45319</v>
      </c>
      <c r="C3499" s="5">
        <v>40210</v>
      </c>
    </row>
    <row r="3500" spans="1:3" x14ac:dyDescent="0.2">
      <c r="A3500" t="s">
        <v>172</v>
      </c>
      <c r="B3500" s="4">
        <f t="shared" ca="1" si="115"/>
        <v>45319</v>
      </c>
      <c r="C3500" s="5">
        <v>59500</v>
      </c>
    </row>
    <row r="3501" spans="1:3" x14ac:dyDescent="0.2">
      <c r="A3501" t="s">
        <v>194</v>
      </c>
      <c r="B3501" s="4">
        <f t="shared" ca="1" si="115"/>
        <v>45319</v>
      </c>
      <c r="C3501" s="5">
        <v>62100</v>
      </c>
    </row>
    <row r="3502" spans="1:3" x14ac:dyDescent="0.2">
      <c r="A3502" t="s">
        <v>204</v>
      </c>
      <c r="B3502" s="4">
        <f t="shared" ca="1" si="115"/>
        <v>45319</v>
      </c>
      <c r="C3502" s="5">
        <v>45790</v>
      </c>
    </row>
    <row r="3503" spans="1:3" x14ac:dyDescent="0.2">
      <c r="A3503" t="s">
        <v>205</v>
      </c>
      <c r="B3503" s="4">
        <f t="shared" ca="1" si="115"/>
        <v>45319</v>
      </c>
      <c r="C3503" s="5">
        <v>84285</v>
      </c>
    </row>
    <row r="3504" spans="1:3" x14ac:dyDescent="0.2">
      <c r="A3504" t="s">
        <v>245</v>
      </c>
      <c r="B3504" s="4">
        <f t="shared" ca="1" si="115"/>
        <v>45319</v>
      </c>
      <c r="C3504" s="5">
        <v>70670</v>
      </c>
    </row>
    <row r="3505" spans="1:3" x14ac:dyDescent="0.2">
      <c r="A3505" t="s">
        <v>248</v>
      </c>
      <c r="B3505" s="4">
        <f t="shared" ca="1" si="115"/>
        <v>45319</v>
      </c>
      <c r="C3505" s="5">
        <v>56730</v>
      </c>
    </row>
    <row r="3506" spans="1:3" x14ac:dyDescent="0.2">
      <c r="A3506" t="s">
        <v>276</v>
      </c>
      <c r="B3506" s="4">
        <f t="shared" ca="1" si="115"/>
        <v>45319</v>
      </c>
      <c r="C3506" s="5">
        <v>61575</v>
      </c>
    </row>
    <row r="3507" spans="1:3" x14ac:dyDescent="0.2">
      <c r="A3507" t="s">
        <v>288</v>
      </c>
      <c r="B3507" s="4">
        <f t="shared" ca="1" si="115"/>
        <v>45319</v>
      </c>
      <c r="C3507" s="5">
        <v>53495</v>
      </c>
    </row>
    <row r="3508" spans="1:3" x14ac:dyDescent="0.2">
      <c r="A3508" t="s">
        <v>300</v>
      </c>
      <c r="B3508" s="4">
        <f t="shared" ca="1" si="115"/>
        <v>45319</v>
      </c>
      <c r="C3508" s="5">
        <v>79975</v>
      </c>
    </row>
    <row r="3509" spans="1:3" x14ac:dyDescent="0.2">
      <c r="A3509" t="s">
        <v>313</v>
      </c>
      <c r="B3509" s="4">
        <f t="shared" ca="1" si="115"/>
        <v>45319</v>
      </c>
      <c r="C3509" s="5">
        <v>19310</v>
      </c>
    </row>
    <row r="3510" spans="1:3" x14ac:dyDescent="0.2">
      <c r="A3510" t="s">
        <v>333</v>
      </c>
      <c r="B3510" s="4">
        <f t="shared" ca="1" si="115"/>
        <v>45319</v>
      </c>
      <c r="C3510" s="5">
        <v>82350</v>
      </c>
    </row>
    <row r="3511" spans="1:3" x14ac:dyDescent="0.2">
      <c r="A3511" t="s">
        <v>347</v>
      </c>
      <c r="B3511" s="4">
        <f t="shared" ca="1" si="115"/>
        <v>45319</v>
      </c>
      <c r="C3511" s="5">
        <v>15660</v>
      </c>
    </row>
    <row r="3512" spans="1:3" x14ac:dyDescent="0.2">
      <c r="A3512" t="s">
        <v>368</v>
      </c>
      <c r="B3512" s="4">
        <f t="shared" ca="1" si="115"/>
        <v>45319</v>
      </c>
      <c r="C3512" s="5">
        <v>41765</v>
      </c>
    </row>
    <row r="3513" spans="1:3" x14ac:dyDescent="0.2">
      <c r="A3513" t="s">
        <v>371</v>
      </c>
      <c r="B3513" s="4">
        <f t="shared" ca="1" si="115"/>
        <v>45319</v>
      </c>
      <c r="C3513" s="5">
        <v>74820</v>
      </c>
    </row>
    <row r="3514" spans="1:3" x14ac:dyDescent="0.2">
      <c r="A3514" t="s">
        <v>381</v>
      </c>
      <c r="B3514" s="4">
        <f t="shared" ca="1" si="115"/>
        <v>45319</v>
      </c>
      <c r="C3514" s="5">
        <v>52310</v>
      </c>
    </row>
    <row r="3515" spans="1:3" x14ac:dyDescent="0.2">
      <c r="A3515" t="s">
        <v>408</v>
      </c>
      <c r="B3515" s="4">
        <f t="shared" ca="1" si="115"/>
        <v>45319</v>
      </c>
      <c r="C3515" s="5">
        <v>55160</v>
      </c>
    </row>
    <row r="3516" spans="1:3" x14ac:dyDescent="0.2">
      <c r="A3516" t="s">
        <v>410</v>
      </c>
      <c r="B3516" s="4">
        <f t="shared" ca="1" si="115"/>
        <v>45319</v>
      </c>
      <c r="C3516" s="5">
        <v>30575</v>
      </c>
    </row>
    <row r="3517" spans="1:3" x14ac:dyDescent="0.2">
      <c r="A3517" t="s">
        <v>415</v>
      </c>
      <c r="B3517" s="4">
        <f t="shared" ca="1" si="115"/>
        <v>45319</v>
      </c>
      <c r="C3517" s="5">
        <v>31960</v>
      </c>
    </row>
    <row r="3518" spans="1:3" x14ac:dyDescent="0.2">
      <c r="A3518" t="s">
        <v>427</v>
      </c>
      <c r="B3518" s="4">
        <f t="shared" ca="1" si="115"/>
        <v>45319</v>
      </c>
      <c r="C3518" s="5">
        <v>33945</v>
      </c>
    </row>
    <row r="3519" spans="1:3" x14ac:dyDescent="0.2">
      <c r="A3519" t="s">
        <v>66</v>
      </c>
      <c r="B3519" s="4">
        <f t="shared" ref="B3519:B3553" ca="1" si="116">TODAY()-84</f>
        <v>45320</v>
      </c>
      <c r="C3519" s="5">
        <v>7200</v>
      </c>
    </row>
    <row r="3520" spans="1:3" x14ac:dyDescent="0.2">
      <c r="A3520" t="s">
        <v>70</v>
      </c>
      <c r="B3520" s="4">
        <f t="shared" ca="1" si="116"/>
        <v>45320</v>
      </c>
      <c r="C3520" s="5">
        <v>29495</v>
      </c>
    </row>
    <row r="3521" spans="1:3" x14ac:dyDescent="0.2">
      <c r="A3521" t="s">
        <v>72</v>
      </c>
      <c r="B3521" s="4">
        <f t="shared" ca="1" si="116"/>
        <v>45320</v>
      </c>
      <c r="C3521" s="5">
        <v>82700</v>
      </c>
    </row>
    <row r="3522" spans="1:3" x14ac:dyDescent="0.2">
      <c r="A3522" t="s">
        <v>103</v>
      </c>
      <c r="B3522" s="4">
        <f t="shared" ca="1" si="116"/>
        <v>45320</v>
      </c>
      <c r="C3522" s="5">
        <v>54315</v>
      </c>
    </row>
    <row r="3523" spans="1:3" x14ac:dyDescent="0.2">
      <c r="A3523" t="s">
        <v>110</v>
      </c>
      <c r="B3523" s="4">
        <f t="shared" ca="1" si="116"/>
        <v>45320</v>
      </c>
      <c r="C3523" s="5">
        <v>43005</v>
      </c>
    </row>
    <row r="3524" spans="1:3" x14ac:dyDescent="0.2">
      <c r="A3524" t="s">
        <v>113</v>
      </c>
      <c r="B3524" s="4">
        <f t="shared" ca="1" si="116"/>
        <v>45320</v>
      </c>
      <c r="C3524" s="5">
        <v>77505</v>
      </c>
    </row>
    <row r="3525" spans="1:3" x14ac:dyDescent="0.2">
      <c r="A3525" t="s">
        <v>125</v>
      </c>
      <c r="B3525" s="4">
        <f t="shared" ca="1" si="116"/>
        <v>45320</v>
      </c>
      <c r="C3525" s="5">
        <v>27580</v>
      </c>
    </row>
    <row r="3526" spans="1:3" x14ac:dyDescent="0.2">
      <c r="A3526" t="s">
        <v>132</v>
      </c>
      <c r="B3526" s="4">
        <f t="shared" ca="1" si="116"/>
        <v>45320</v>
      </c>
      <c r="C3526" s="5">
        <v>16275</v>
      </c>
    </row>
    <row r="3527" spans="1:3" x14ac:dyDescent="0.2">
      <c r="A3527" t="s">
        <v>133</v>
      </c>
      <c r="B3527" s="4">
        <f t="shared" ca="1" si="116"/>
        <v>45320</v>
      </c>
      <c r="C3527" s="5">
        <v>84285</v>
      </c>
    </row>
    <row r="3528" spans="1:3" x14ac:dyDescent="0.2">
      <c r="A3528" t="s">
        <v>141</v>
      </c>
      <c r="B3528" s="4">
        <f t="shared" ca="1" si="116"/>
        <v>45320</v>
      </c>
      <c r="C3528" s="5">
        <v>61305</v>
      </c>
    </row>
    <row r="3529" spans="1:3" x14ac:dyDescent="0.2">
      <c r="A3529" t="s">
        <v>143</v>
      </c>
      <c r="B3529" s="4">
        <f t="shared" ca="1" si="116"/>
        <v>45320</v>
      </c>
      <c r="C3529" s="5">
        <v>68260</v>
      </c>
    </row>
    <row r="3530" spans="1:3" x14ac:dyDescent="0.2">
      <c r="A3530" t="s">
        <v>148</v>
      </c>
      <c r="B3530" s="4">
        <f t="shared" ca="1" si="116"/>
        <v>45320</v>
      </c>
      <c r="C3530" s="5">
        <v>9020</v>
      </c>
    </row>
    <row r="3531" spans="1:3" x14ac:dyDescent="0.2">
      <c r="A3531" t="s">
        <v>163</v>
      </c>
      <c r="B3531" s="4">
        <f t="shared" ca="1" si="116"/>
        <v>45320</v>
      </c>
      <c r="C3531" s="5">
        <v>12320</v>
      </c>
    </row>
    <row r="3532" spans="1:3" x14ac:dyDescent="0.2">
      <c r="A3532" t="s">
        <v>187</v>
      </c>
      <c r="B3532" s="4">
        <f t="shared" ca="1" si="116"/>
        <v>45320</v>
      </c>
      <c r="C3532" s="5">
        <v>59960</v>
      </c>
    </row>
    <row r="3533" spans="1:3" x14ac:dyDescent="0.2">
      <c r="A3533" t="s">
        <v>204</v>
      </c>
      <c r="B3533" s="4">
        <f t="shared" ca="1" si="116"/>
        <v>45320</v>
      </c>
      <c r="C3533" s="5">
        <v>47675</v>
      </c>
    </row>
    <row r="3534" spans="1:3" x14ac:dyDescent="0.2">
      <c r="A3534" t="s">
        <v>205</v>
      </c>
      <c r="B3534" s="4">
        <f t="shared" ca="1" si="116"/>
        <v>45320</v>
      </c>
      <c r="C3534" s="5">
        <v>40930</v>
      </c>
    </row>
    <row r="3535" spans="1:3" x14ac:dyDescent="0.2">
      <c r="A3535" t="s">
        <v>227</v>
      </c>
      <c r="B3535" s="4">
        <f t="shared" ca="1" si="116"/>
        <v>45320</v>
      </c>
      <c r="C3535" s="5">
        <v>40755</v>
      </c>
    </row>
    <row r="3536" spans="1:3" x14ac:dyDescent="0.2">
      <c r="A3536" t="s">
        <v>242</v>
      </c>
      <c r="B3536" s="4">
        <f t="shared" ca="1" si="116"/>
        <v>45320</v>
      </c>
      <c r="C3536" s="5">
        <v>61850</v>
      </c>
    </row>
    <row r="3537" spans="1:3" x14ac:dyDescent="0.2">
      <c r="A3537" t="s">
        <v>244</v>
      </c>
      <c r="B3537" s="4">
        <f t="shared" ca="1" si="116"/>
        <v>45320</v>
      </c>
      <c r="C3537" s="5">
        <v>48885</v>
      </c>
    </row>
    <row r="3538" spans="1:3" x14ac:dyDescent="0.2">
      <c r="A3538" t="s">
        <v>248</v>
      </c>
      <c r="B3538" s="4">
        <f t="shared" ca="1" si="116"/>
        <v>45320</v>
      </c>
      <c r="C3538" s="5">
        <v>9995</v>
      </c>
    </row>
    <row r="3539" spans="1:3" x14ac:dyDescent="0.2">
      <c r="A3539" t="s">
        <v>301</v>
      </c>
      <c r="B3539" s="4">
        <f t="shared" ca="1" si="116"/>
        <v>45320</v>
      </c>
      <c r="C3539" s="5">
        <v>20955</v>
      </c>
    </row>
    <row r="3540" spans="1:3" x14ac:dyDescent="0.2">
      <c r="A3540" t="s">
        <v>313</v>
      </c>
      <c r="B3540" s="4">
        <f t="shared" ca="1" si="116"/>
        <v>45320</v>
      </c>
      <c r="C3540" s="5">
        <v>84535</v>
      </c>
    </row>
    <row r="3541" spans="1:3" x14ac:dyDescent="0.2">
      <c r="A3541" t="s">
        <v>314</v>
      </c>
      <c r="B3541" s="4">
        <f t="shared" ca="1" si="116"/>
        <v>45320</v>
      </c>
      <c r="C3541" s="5">
        <v>24930</v>
      </c>
    </row>
    <row r="3542" spans="1:3" x14ac:dyDescent="0.2">
      <c r="A3542" t="s">
        <v>328</v>
      </c>
      <c r="B3542" s="4">
        <f t="shared" ca="1" si="116"/>
        <v>45320</v>
      </c>
      <c r="C3542" s="5">
        <v>20765</v>
      </c>
    </row>
    <row r="3543" spans="1:3" x14ac:dyDescent="0.2">
      <c r="A3543" t="s">
        <v>337</v>
      </c>
      <c r="B3543" s="4">
        <f t="shared" ca="1" si="116"/>
        <v>45320</v>
      </c>
      <c r="C3543" s="5">
        <v>16945</v>
      </c>
    </row>
    <row r="3544" spans="1:3" x14ac:dyDescent="0.2">
      <c r="A3544" t="s">
        <v>340</v>
      </c>
      <c r="B3544" s="4">
        <f t="shared" ca="1" si="116"/>
        <v>45320</v>
      </c>
      <c r="C3544" s="5">
        <v>84065</v>
      </c>
    </row>
    <row r="3545" spans="1:3" x14ac:dyDescent="0.2">
      <c r="A3545" t="s">
        <v>357</v>
      </c>
      <c r="B3545" s="4">
        <f t="shared" ca="1" si="116"/>
        <v>45320</v>
      </c>
      <c r="C3545" s="5">
        <v>33580</v>
      </c>
    </row>
    <row r="3546" spans="1:3" x14ac:dyDescent="0.2">
      <c r="A3546" t="s">
        <v>371</v>
      </c>
      <c r="B3546" s="4">
        <f t="shared" ca="1" si="116"/>
        <v>45320</v>
      </c>
      <c r="C3546" s="5">
        <v>67020</v>
      </c>
    </row>
    <row r="3547" spans="1:3" x14ac:dyDescent="0.2">
      <c r="A3547" t="s">
        <v>389</v>
      </c>
      <c r="B3547" s="4">
        <f t="shared" ca="1" si="116"/>
        <v>45320</v>
      </c>
      <c r="C3547" s="5">
        <v>6115</v>
      </c>
    </row>
    <row r="3548" spans="1:3" x14ac:dyDescent="0.2">
      <c r="A3548" t="s">
        <v>393</v>
      </c>
      <c r="B3548" s="4">
        <f t="shared" ca="1" si="116"/>
        <v>45320</v>
      </c>
      <c r="C3548" s="5">
        <v>63675</v>
      </c>
    </row>
    <row r="3549" spans="1:3" x14ac:dyDescent="0.2">
      <c r="A3549" t="s">
        <v>410</v>
      </c>
      <c r="B3549" s="4">
        <f t="shared" ca="1" si="116"/>
        <v>45320</v>
      </c>
      <c r="C3549" s="5">
        <v>5955</v>
      </c>
    </row>
    <row r="3550" spans="1:3" x14ac:dyDescent="0.2">
      <c r="A3550" t="s">
        <v>416</v>
      </c>
      <c r="B3550" s="4">
        <f t="shared" ca="1" si="116"/>
        <v>45320</v>
      </c>
      <c r="C3550" s="5">
        <v>64580</v>
      </c>
    </row>
    <row r="3551" spans="1:3" x14ac:dyDescent="0.2">
      <c r="A3551" t="s">
        <v>423</v>
      </c>
      <c r="B3551" s="4">
        <f t="shared" ca="1" si="116"/>
        <v>45320</v>
      </c>
      <c r="C3551" s="5">
        <v>60745</v>
      </c>
    </row>
    <row r="3552" spans="1:3" x14ac:dyDescent="0.2">
      <c r="A3552" t="s">
        <v>431</v>
      </c>
      <c r="B3552" s="4">
        <f t="shared" ca="1" si="116"/>
        <v>45320</v>
      </c>
      <c r="C3552" s="5">
        <v>30190</v>
      </c>
    </row>
    <row r="3553" spans="1:3" x14ac:dyDescent="0.2">
      <c r="A3553" t="s">
        <v>445</v>
      </c>
      <c r="B3553" s="4">
        <f t="shared" ca="1" si="116"/>
        <v>45320</v>
      </c>
      <c r="C3553" s="5">
        <v>68160</v>
      </c>
    </row>
    <row r="3554" spans="1:3" x14ac:dyDescent="0.2">
      <c r="A3554" t="s">
        <v>78</v>
      </c>
      <c r="B3554" s="4">
        <f t="shared" ref="B3554:B3584" ca="1" si="117">TODAY()-83</f>
        <v>45321</v>
      </c>
      <c r="C3554" s="5">
        <v>17815</v>
      </c>
    </row>
    <row r="3555" spans="1:3" x14ac:dyDescent="0.2">
      <c r="A3555" t="s">
        <v>103</v>
      </c>
      <c r="B3555" s="4">
        <f t="shared" ca="1" si="117"/>
        <v>45321</v>
      </c>
      <c r="C3555" s="5">
        <v>5840</v>
      </c>
    </row>
    <row r="3556" spans="1:3" x14ac:dyDescent="0.2">
      <c r="A3556" t="s">
        <v>108</v>
      </c>
      <c r="B3556" s="4">
        <f t="shared" ca="1" si="117"/>
        <v>45321</v>
      </c>
      <c r="C3556" s="5">
        <v>39130</v>
      </c>
    </row>
    <row r="3557" spans="1:3" x14ac:dyDescent="0.2">
      <c r="A3557" t="s">
        <v>113</v>
      </c>
      <c r="B3557" s="4">
        <f t="shared" ca="1" si="117"/>
        <v>45321</v>
      </c>
      <c r="C3557" s="5">
        <v>73535</v>
      </c>
    </row>
    <row r="3558" spans="1:3" x14ac:dyDescent="0.2">
      <c r="A3558" t="s">
        <v>118</v>
      </c>
      <c r="B3558" s="4">
        <f t="shared" ca="1" si="117"/>
        <v>45321</v>
      </c>
      <c r="C3558" s="5">
        <v>76265</v>
      </c>
    </row>
    <row r="3559" spans="1:3" x14ac:dyDescent="0.2">
      <c r="A3559" t="s">
        <v>125</v>
      </c>
      <c r="B3559" s="4">
        <f t="shared" ca="1" si="117"/>
        <v>45321</v>
      </c>
      <c r="C3559" s="5">
        <v>27985</v>
      </c>
    </row>
    <row r="3560" spans="1:3" x14ac:dyDescent="0.2">
      <c r="A3560" t="s">
        <v>127</v>
      </c>
      <c r="B3560" s="4">
        <f t="shared" ca="1" si="117"/>
        <v>45321</v>
      </c>
      <c r="C3560" s="5">
        <v>34680</v>
      </c>
    </row>
    <row r="3561" spans="1:3" x14ac:dyDescent="0.2">
      <c r="A3561" t="s">
        <v>158</v>
      </c>
      <c r="B3561" s="4">
        <f t="shared" ca="1" si="117"/>
        <v>45321</v>
      </c>
      <c r="C3561" s="5">
        <v>52310</v>
      </c>
    </row>
    <row r="3562" spans="1:3" x14ac:dyDescent="0.2">
      <c r="A3562" t="s">
        <v>161</v>
      </c>
      <c r="B3562" s="4">
        <f t="shared" ca="1" si="117"/>
        <v>45321</v>
      </c>
      <c r="C3562" s="5">
        <v>13305</v>
      </c>
    </row>
    <row r="3563" spans="1:3" x14ac:dyDescent="0.2">
      <c r="A3563" t="s">
        <v>162</v>
      </c>
      <c r="B3563" s="4">
        <f t="shared" ca="1" si="117"/>
        <v>45321</v>
      </c>
      <c r="C3563" s="5">
        <v>18940</v>
      </c>
    </row>
    <row r="3564" spans="1:3" x14ac:dyDescent="0.2">
      <c r="A3564" t="s">
        <v>165</v>
      </c>
      <c r="B3564" s="4">
        <f t="shared" ca="1" si="117"/>
        <v>45321</v>
      </c>
      <c r="C3564" s="5">
        <v>75270</v>
      </c>
    </row>
    <row r="3565" spans="1:3" x14ac:dyDescent="0.2">
      <c r="A3565" t="s">
        <v>181</v>
      </c>
      <c r="B3565" s="4">
        <f t="shared" ca="1" si="117"/>
        <v>45321</v>
      </c>
      <c r="C3565" s="5">
        <v>38560</v>
      </c>
    </row>
    <row r="3566" spans="1:3" x14ac:dyDescent="0.2">
      <c r="A3566" t="s">
        <v>183</v>
      </c>
      <c r="B3566" s="4">
        <f t="shared" ca="1" si="117"/>
        <v>45321</v>
      </c>
      <c r="C3566" s="5">
        <v>62405</v>
      </c>
    </row>
    <row r="3567" spans="1:3" x14ac:dyDescent="0.2">
      <c r="A3567" t="s">
        <v>204</v>
      </c>
      <c r="B3567" s="4">
        <f t="shared" ca="1" si="117"/>
        <v>45321</v>
      </c>
      <c r="C3567" s="5">
        <v>76255</v>
      </c>
    </row>
    <row r="3568" spans="1:3" x14ac:dyDescent="0.2">
      <c r="A3568" t="s">
        <v>205</v>
      </c>
      <c r="B3568" s="4">
        <f t="shared" ca="1" si="117"/>
        <v>45321</v>
      </c>
      <c r="C3568" s="5">
        <v>21510</v>
      </c>
    </row>
    <row r="3569" spans="1:3" x14ac:dyDescent="0.2">
      <c r="A3569" t="s">
        <v>243</v>
      </c>
      <c r="B3569" s="4">
        <f t="shared" ca="1" si="117"/>
        <v>45321</v>
      </c>
      <c r="C3569" s="5">
        <v>33065</v>
      </c>
    </row>
    <row r="3570" spans="1:3" x14ac:dyDescent="0.2">
      <c r="A3570" t="s">
        <v>245</v>
      </c>
      <c r="B3570" s="4">
        <f t="shared" ca="1" si="117"/>
        <v>45321</v>
      </c>
      <c r="C3570" s="5">
        <v>49865</v>
      </c>
    </row>
    <row r="3571" spans="1:3" x14ac:dyDescent="0.2">
      <c r="A3571" t="s">
        <v>288</v>
      </c>
      <c r="B3571" s="4">
        <f t="shared" ca="1" si="117"/>
        <v>45321</v>
      </c>
      <c r="C3571" s="5">
        <v>48565</v>
      </c>
    </row>
    <row r="3572" spans="1:3" x14ac:dyDescent="0.2">
      <c r="A3572" t="s">
        <v>314</v>
      </c>
      <c r="B3572" s="4">
        <f t="shared" ca="1" si="117"/>
        <v>45321</v>
      </c>
      <c r="C3572" s="5">
        <v>70710</v>
      </c>
    </row>
    <row r="3573" spans="1:3" x14ac:dyDescent="0.2">
      <c r="A3573" t="s">
        <v>320</v>
      </c>
      <c r="B3573" s="4">
        <f t="shared" ca="1" si="117"/>
        <v>45321</v>
      </c>
      <c r="C3573" s="5">
        <v>81970</v>
      </c>
    </row>
    <row r="3574" spans="1:3" x14ac:dyDescent="0.2">
      <c r="A3574" t="s">
        <v>337</v>
      </c>
      <c r="B3574" s="4">
        <f t="shared" ca="1" si="117"/>
        <v>45321</v>
      </c>
      <c r="C3574" s="5">
        <v>30180</v>
      </c>
    </row>
    <row r="3575" spans="1:3" x14ac:dyDescent="0.2">
      <c r="A3575" t="s">
        <v>356</v>
      </c>
      <c r="B3575" s="4">
        <f t="shared" ca="1" si="117"/>
        <v>45321</v>
      </c>
      <c r="C3575" s="5">
        <v>50170</v>
      </c>
    </row>
    <row r="3576" spans="1:3" x14ac:dyDescent="0.2">
      <c r="A3576" t="s">
        <v>363</v>
      </c>
      <c r="B3576" s="4">
        <f t="shared" ca="1" si="117"/>
        <v>45321</v>
      </c>
      <c r="C3576" s="5">
        <v>81570</v>
      </c>
    </row>
    <row r="3577" spans="1:3" x14ac:dyDescent="0.2">
      <c r="A3577" t="s">
        <v>368</v>
      </c>
      <c r="B3577" s="4">
        <f t="shared" ca="1" si="117"/>
        <v>45321</v>
      </c>
      <c r="C3577" s="5">
        <v>51630</v>
      </c>
    </row>
    <row r="3578" spans="1:3" x14ac:dyDescent="0.2">
      <c r="A3578" t="s">
        <v>371</v>
      </c>
      <c r="B3578" s="4">
        <f t="shared" ca="1" si="117"/>
        <v>45321</v>
      </c>
      <c r="C3578" s="5">
        <v>57215</v>
      </c>
    </row>
    <row r="3579" spans="1:3" x14ac:dyDescent="0.2">
      <c r="A3579" t="s">
        <v>389</v>
      </c>
      <c r="B3579" s="4">
        <f t="shared" ca="1" si="117"/>
        <v>45321</v>
      </c>
      <c r="C3579" s="5">
        <v>47635</v>
      </c>
    </row>
    <row r="3580" spans="1:3" x14ac:dyDescent="0.2">
      <c r="A3580" t="s">
        <v>418</v>
      </c>
      <c r="B3580" s="4">
        <f t="shared" ca="1" si="117"/>
        <v>45321</v>
      </c>
      <c r="C3580" s="5">
        <v>71875</v>
      </c>
    </row>
    <row r="3581" spans="1:3" x14ac:dyDescent="0.2">
      <c r="A3581" t="s">
        <v>427</v>
      </c>
      <c r="B3581" s="4">
        <f t="shared" ca="1" si="117"/>
        <v>45321</v>
      </c>
      <c r="C3581" s="5">
        <v>56960</v>
      </c>
    </row>
    <row r="3582" spans="1:3" x14ac:dyDescent="0.2">
      <c r="A3582" t="s">
        <v>431</v>
      </c>
      <c r="B3582" s="4">
        <f t="shared" ca="1" si="117"/>
        <v>45321</v>
      </c>
      <c r="C3582" s="5">
        <v>78795</v>
      </c>
    </row>
    <row r="3583" spans="1:3" x14ac:dyDescent="0.2">
      <c r="A3583" t="s">
        <v>436</v>
      </c>
      <c r="B3583" s="4">
        <f t="shared" ca="1" si="117"/>
        <v>45321</v>
      </c>
      <c r="C3583" s="5">
        <v>17245</v>
      </c>
    </row>
    <row r="3584" spans="1:3" x14ac:dyDescent="0.2">
      <c r="A3584" t="s">
        <v>445</v>
      </c>
      <c r="B3584" s="4">
        <f t="shared" ca="1" si="117"/>
        <v>45321</v>
      </c>
      <c r="C3584" s="5">
        <v>67525</v>
      </c>
    </row>
    <row r="3585" spans="1:3" x14ac:dyDescent="0.2">
      <c r="A3585" t="s">
        <v>66</v>
      </c>
      <c r="B3585" s="4">
        <f t="shared" ref="B3585:B3617" ca="1" si="118">TODAY()-82</f>
        <v>45322</v>
      </c>
      <c r="C3585" s="5">
        <v>75990</v>
      </c>
    </row>
    <row r="3586" spans="1:3" x14ac:dyDescent="0.2">
      <c r="A3586" t="s">
        <v>70</v>
      </c>
      <c r="B3586" s="4">
        <f t="shared" ca="1" si="118"/>
        <v>45322</v>
      </c>
      <c r="C3586" s="5">
        <v>80775</v>
      </c>
    </row>
    <row r="3587" spans="1:3" x14ac:dyDescent="0.2">
      <c r="A3587" t="s">
        <v>78</v>
      </c>
      <c r="B3587" s="4">
        <f t="shared" ca="1" si="118"/>
        <v>45322</v>
      </c>
      <c r="C3587" s="5">
        <v>66625</v>
      </c>
    </row>
    <row r="3588" spans="1:3" x14ac:dyDescent="0.2">
      <c r="A3588" t="s">
        <v>96</v>
      </c>
      <c r="B3588" s="4">
        <f t="shared" ca="1" si="118"/>
        <v>45322</v>
      </c>
      <c r="C3588" s="5">
        <v>55595</v>
      </c>
    </row>
    <row r="3589" spans="1:3" x14ac:dyDescent="0.2">
      <c r="A3589" t="s">
        <v>125</v>
      </c>
      <c r="B3589" s="4">
        <f t="shared" ca="1" si="118"/>
        <v>45322</v>
      </c>
      <c r="C3589" s="5">
        <v>7515</v>
      </c>
    </row>
    <row r="3590" spans="1:3" x14ac:dyDescent="0.2">
      <c r="A3590" t="s">
        <v>127</v>
      </c>
      <c r="B3590" s="4">
        <f t="shared" ca="1" si="118"/>
        <v>45322</v>
      </c>
      <c r="C3590" s="5">
        <v>9045</v>
      </c>
    </row>
    <row r="3591" spans="1:3" x14ac:dyDescent="0.2">
      <c r="A3591" t="s">
        <v>141</v>
      </c>
      <c r="B3591" s="4">
        <f t="shared" ca="1" si="118"/>
        <v>45322</v>
      </c>
      <c r="C3591" s="5">
        <v>58055</v>
      </c>
    </row>
    <row r="3592" spans="1:3" x14ac:dyDescent="0.2">
      <c r="A3592" t="s">
        <v>143</v>
      </c>
      <c r="B3592" s="4">
        <f t="shared" ca="1" si="118"/>
        <v>45322</v>
      </c>
      <c r="C3592" s="5">
        <v>79085</v>
      </c>
    </row>
    <row r="3593" spans="1:3" x14ac:dyDescent="0.2">
      <c r="A3593" t="s">
        <v>148</v>
      </c>
      <c r="B3593" s="4">
        <f t="shared" ca="1" si="118"/>
        <v>45322</v>
      </c>
      <c r="C3593" s="5">
        <v>69460</v>
      </c>
    </row>
    <row r="3594" spans="1:3" x14ac:dyDescent="0.2">
      <c r="A3594" t="s">
        <v>157</v>
      </c>
      <c r="B3594" s="4">
        <f t="shared" ca="1" si="118"/>
        <v>45322</v>
      </c>
      <c r="C3594" s="5">
        <v>11995</v>
      </c>
    </row>
    <row r="3595" spans="1:3" x14ac:dyDescent="0.2">
      <c r="A3595" t="s">
        <v>158</v>
      </c>
      <c r="B3595" s="4">
        <f t="shared" ca="1" si="118"/>
        <v>45322</v>
      </c>
      <c r="C3595" s="5">
        <v>72205</v>
      </c>
    </row>
    <row r="3596" spans="1:3" x14ac:dyDescent="0.2">
      <c r="A3596" t="s">
        <v>162</v>
      </c>
      <c r="B3596" s="4">
        <f t="shared" ca="1" si="118"/>
        <v>45322</v>
      </c>
      <c r="C3596" s="5">
        <v>27035</v>
      </c>
    </row>
    <row r="3597" spans="1:3" x14ac:dyDescent="0.2">
      <c r="A3597" t="s">
        <v>165</v>
      </c>
      <c r="B3597" s="4">
        <f t="shared" ca="1" si="118"/>
        <v>45322</v>
      </c>
      <c r="C3597" s="5">
        <v>17485</v>
      </c>
    </row>
    <row r="3598" spans="1:3" x14ac:dyDescent="0.2">
      <c r="A3598" t="s">
        <v>175</v>
      </c>
      <c r="B3598" s="4">
        <f t="shared" ca="1" si="118"/>
        <v>45322</v>
      </c>
      <c r="C3598" s="5">
        <v>42280</v>
      </c>
    </row>
    <row r="3599" spans="1:3" x14ac:dyDescent="0.2">
      <c r="A3599" t="s">
        <v>198</v>
      </c>
      <c r="B3599" s="4">
        <f t="shared" ca="1" si="118"/>
        <v>45322</v>
      </c>
      <c r="C3599" s="5">
        <v>37820</v>
      </c>
    </row>
    <row r="3600" spans="1:3" x14ac:dyDescent="0.2">
      <c r="A3600" t="s">
        <v>204</v>
      </c>
      <c r="B3600" s="4">
        <f t="shared" ca="1" si="118"/>
        <v>45322</v>
      </c>
      <c r="C3600" s="5">
        <v>9255</v>
      </c>
    </row>
    <row r="3601" spans="1:3" x14ac:dyDescent="0.2">
      <c r="A3601" t="s">
        <v>242</v>
      </c>
      <c r="B3601" s="4">
        <f t="shared" ca="1" si="118"/>
        <v>45322</v>
      </c>
      <c r="C3601" s="5">
        <v>19895</v>
      </c>
    </row>
    <row r="3602" spans="1:3" x14ac:dyDescent="0.2">
      <c r="A3602" t="s">
        <v>248</v>
      </c>
      <c r="B3602" s="4">
        <f t="shared" ca="1" si="118"/>
        <v>45322</v>
      </c>
      <c r="C3602" s="5">
        <v>21165</v>
      </c>
    </row>
    <row r="3603" spans="1:3" x14ac:dyDescent="0.2">
      <c r="A3603" t="s">
        <v>276</v>
      </c>
      <c r="B3603" s="4">
        <f t="shared" ca="1" si="118"/>
        <v>45322</v>
      </c>
      <c r="C3603" s="5">
        <v>49360</v>
      </c>
    </row>
    <row r="3604" spans="1:3" x14ac:dyDescent="0.2">
      <c r="A3604" t="s">
        <v>328</v>
      </c>
      <c r="B3604" s="4">
        <f t="shared" ca="1" si="118"/>
        <v>45322</v>
      </c>
      <c r="C3604" s="5">
        <v>59480</v>
      </c>
    </row>
    <row r="3605" spans="1:3" x14ac:dyDescent="0.2">
      <c r="A3605" t="s">
        <v>337</v>
      </c>
      <c r="B3605" s="4">
        <f t="shared" ca="1" si="118"/>
        <v>45322</v>
      </c>
      <c r="C3605" s="5">
        <v>5605</v>
      </c>
    </row>
    <row r="3606" spans="1:3" x14ac:dyDescent="0.2">
      <c r="A3606" t="s">
        <v>352</v>
      </c>
      <c r="B3606" s="4">
        <f t="shared" ca="1" si="118"/>
        <v>45322</v>
      </c>
      <c r="C3606" s="5">
        <v>44580</v>
      </c>
    </row>
    <row r="3607" spans="1:3" x14ac:dyDescent="0.2">
      <c r="A3607" t="s">
        <v>360</v>
      </c>
      <c r="B3607" s="4">
        <f t="shared" ca="1" si="118"/>
        <v>45322</v>
      </c>
      <c r="C3607" s="5">
        <v>82720</v>
      </c>
    </row>
    <row r="3608" spans="1:3" x14ac:dyDescent="0.2">
      <c r="A3608" t="s">
        <v>363</v>
      </c>
      <c r="B3608" s="4">
        <f t="shared" ca="1" si="118"/>
        <v>45322</v>
      </c>
      <c r="C3608" s="5">
        <v>10275</v>
      </c>
    </row>
    <row r="3609" spans="1:3" x14ac:dyDescent="0.2">
      <c r="A3609" t="s">
        <v>388</v>
      </c>
      <c r="B3609" s="4">
        <f t="shared" ca="1" si="118"/>
        <v>45322</v>
      </c>
      <c r="C3609" s="5">
        <v>31710</v>
      </c>
    </row>
    <row r="3610" spans="1:3" x14ac:dyDescent="0.2">
      <c r="A3610" t="s">
        <v>393</v>
      </c>
      <c r="B3610" s="4">
        <f t="shared" ca="1" si="118"/>
        <v>45322</v>
      </c>
      <c r="C3610" s="5">
        <v>79500</v>
      </c>
    </row>
    <row r="3611" spans="1:3" x14ac:dyDescent="0.2">
      <c r="A3611" t="s">
        <v>410</v>
      </c>
      <c r="B3611" s="4">
        <f t="shared" ca="1" si="118"/>
        <v>45322</v>
      </c>
      <c r="C3611" s="5">
        <v>47175</v>
      </c>
    </row>
    <row r="3612" spans="1:3" x14ac:dyDescent="0.2">
      <c r="A3612" t="s">
        <v>413</v>
      </c>
      <c r="B3612" s="4">
        <f t="shared" ca="1" si="118"/>
        <v>45322</v>
      </c>
      <c r="C3612" s="5">
        <v>23580</v>
      </c>
    </row>
    <row r="3613" spans="1:3" x14ac:dyDescent="0.2">
      <c r="A3613" t="s">
        <v>416</v>
      </c>
      <c r="B3613" s="4">
        <f t="shared" ca="1" si="118"/>
        <v>45322</v>
      </c>
      <c r="C3613" s="5">
        <v>51880</v>
      </c>
    </row>
    <row r="3614" spans="1:3" x14ac:dyDescent="0.2">
      <c r="A3614" t="s">
        <v>418</v>
      </c>
      <c r="B3614" s="4">
        <f t="shared" ca="1" si="118"/>
        <v>45322</v>
      </c>
      <c r="C3614" s="5">
        <v>72995</v>
      </c>
    </row>
    <row r="3615" spans="1:3" x14ac:dyDescent="0.2">
      <c r="A3615" t="s">
        <v>436</v>
      </c>
      <c r="B3615" s="4">
        <f t="shared" ca="1" si="118"/>
        <v>45322</v>
      </c>
      <c r="C3615" s="5">
        <v>65770</v>
      </c>
    </row>
    <row r="3616" spans="1:3" x14ac:dyDescent="0.2">
      <c r="A3616" t="s">
        <v>437</v>
      </c>
      <c r="B3616" s="4">
        <f t="shared" ca="1" si="118"/>
        <v>45322</v>
      </c>
      <c r="C3616" s="5">
        <v>31260</v>
      </c>
    </row>
    <row r="3617" spans="1:3" x14ac:dyDescent="0.2">
      <c r="A3617" t="s">
        <v>441</v>
      </c>
      <c r="B3617" s="4">
        <f t="shared" ca="1" si="118"/>
        <v>45322</v>
      </c>
      <c r="C3617" s="5">
        <v>83925</v>
      </c>
    </row>
    <row r="3618" spans="1:3" x14ac:dyDescent="0.2">
      <c r="A3618" t="s">
        <v>66</v>
      </c>
      <c r="B3618" s="4">
        <f t="shared" ref="B3618:B3643" ca="1" si="119">TODAY()-81</f>
        <v>45323</v>
      </c>
      <c r="C3618" s="5">
        <v>77100</v>
      </c>
    </row>
    <row r="3619" spans="1:3" x14ac:dyDescent="0.2">
      <c r="A3619" t="s">
        <v>72</v>
      </c>
      <c r="B3619" s="4">
        <f t="shared" ca="1" si="119"/>
        <v>45323</v>
      </c>
      <c r="C3619" s="5">
        <v>20380</v>
      </c>
    </row>
    <row r="3620" spans="1:3" x14ac:dyDescent="0.2">
      <c r="A3620" t="s">
        <v>80</v>
      </c>
      <c r="B3620" s="4">
        <f t="shared" ca="1" si="119"/>
        <v>45323</v>
      </c>
      <c r="C3620" s="5">
        <v>43365</v>
      </c>
    </row>
    <row r="3621" spans="1:3" x14ac:dyDescent="0.2">
      <c r="A3621" t="s">
        <v>118</v>
      </c>
      <c r="B3621" s="4">
        <f t="shared" ca="1" si="119"/>
        <v>45323</v>
      </c>
      <c r="C3621" s="5">
        <v>57535</v>
      </c>
    </row>
    <row r="3622" spans="1:3" x14ac:dyDescent="0.2">
      <c r="A3622" t="s">
        <v>127</v>
      </c>
      <c r="B3622" s="4">
        <f t="shared" ca="1" si="119"/>
        <v>45323</v>
      </c>
      <c r="C3622" s="5">
        <v>39210</v>
      </c>
    </row>
    <row r="3623" spans="1:3" x14ac:dyDescent="0.2">
      <c r="A3623" t="s">
        <v>132</v>
      </c>
      <c r="B3623" s="4">
        <f t="shared" ca="1" si="119"/>
        <v>45323</v>
      </c>
      <c r="C3623" s="5">
        <v>33280</v>
      </c>
    </row>
    <row r="3624" spans="1:3" x14ac:dyDescent="0.2">
      <c r="A3624" t="s">
        <v>158</v>
      </c>
      <c r="B3624" s="4">
        <f t="shared" ca="1" si="119"/>
        <v>45323</v>
      </c>
      <c r="C3624" s="5">
        <v>61190</v>
      </c>
    </row>
    <row r="3625" spans="1:3" x14ac:dyDescent="0.2">
      <c r="A3625" t="s">
        <v>163</v>
      </c>
      <c r="B3625" s="4">
        <f t="shared" ca="1" si="119"/>
        <v>45323</v>
      </c>
      <c r="C3625" s="5">
        <v>56130</v>
      </c>
    </row>
    <row r="3626" spans="1:3" x14ac:dyDescent="0.2">
      <c r="A3626" t="s">
        <v>183</v>
      </c>
      <c r="B3626" s="4">
        <f t="shared" ca="1" si="119"/>
        <v>45323</v>
      </c>
      <c r="C3626" s="5">
        <v>39010</v>
      </c>
    </row>
    <row r="3627" spans="1:3" x14ac:dyDescent="0.2">
      <c r="A3627" t="s">
        <v>187</v>
      </c>
      <c r="B3627" s="4">
        <f t="shared" ca="1" si="119"/>
        <v>45323</v>
      </c>
      <c r="C3627" s="5">
        <v>55705</v>
      </c>
    </row>
    <row r="3628" spans="1:3" x14ac:dyDescent="0.2">
      <c r="A3628" t="s">
        <v>242</v>
      </c>
      <c r="B3628" s="4">
        <f t="shared" ca="1" si="119"/>
        <v>45323</v>
      </c>
      <c r="C3628" s="5">
        <v>39220</v>
      </c>
    </row>
    <row r="3629" spans="1:3" x14ac:dyDescent="0.2">
      <c r="A3629" t="s">
        <v>243</v>
      </c>
      <c r="B3629" s="4">
        <f t="shared" ca="1" si="119"/>
        <v>45323</v>
      </c>
      <c r="C3629" s="5">
        <v>20465</v>
      </c>
    </row>
    <row r="3630" spans="1:3" x14ac:dyDescent="0.2">
      <c r="A3630" t="s">
        <v>261</v>
      </c>
      <c r="B3630" s="4">
        <f t="shared" ca="1" si="119"/>
        <v>45323</v>
      </c>
      <c r="C3630" s="5">
        <v>8715</v>
      </c>
    </row>
    <row r="3631" spans="1:3" x14ac:dyDescent="0.2">
      <c r="A3631" t="s">
        <v>276</v>
      </c>
      <c r="B3631" s="4">
        <f t="shared" ca="1" si="119"/>
        <v>45323</v>
      </c>
      <c r="C3631" s="5">
        <v>46670</v>
      </c>
    </row>
    <row r="3632" spans="1:3" x14ac:dyDescent="0.2">
      <c r="A3632" t="s">
        <v>357</v>
      </c>
      <c r="B3632" s="4">
        <f t="shared" ca="1" si="119"/>
        <v>45323</v>
      </c>
      <c r="C3632" s="5">
        <v>55315</v>
      </c>
    </row>
    <row r="3633" spans="1:3" x14ac:dyDescent="0.2">
      <c r="A3633" t="s">
        <v>362</v>
      </c>
      <c r="B3633" s="4">
        <f t="shared" ca="1" si="119"/>
        <v>45323</v>
      </c>
      <c r="C3633" s="5">
        <v>13540</v>
      </c>
    </row>
    <row r="3634" spans="1:3" x14ac:dyDescent="0.2">
      <c r="A3634" t="s">
        <v>363</v>
      </c>
      <c r="B3634" s="4">
        <f t="shared" ca="1" si="119"/>
        <v>45323</v>
      </c>
      <c r="C3634" s="5">
        <v>45170</v>
      </c>
    </row>
    <row r="3635" spans="1:3" x14ac:dyDescent="0.2">
      <c r="A3635" t="s">
        <v>372</v>
      </c>
      <c r="B3635" s="4">
        <f t="shared" ca="1" si="119"/>
        <v>45323</v>
      </c>
      <c r="C3635" s="5">
        <v>83490</v>
      </c>
    </row>
    <row r="3636" spans="1:3" x14ac:dyDescent="0.2">
      <c r="A3636" t="s">
        <v>393</v>
      </c>
      <c r="B3636" s="4">
        <f t="shared" ca="1" si="119"/>
        <v>45323</v>
      </c>
      <c r="C3636" s="5">
        <v>47550</v>
      </c>
    </row>
    <row r="3637" spans="1:3" x14ac:dyDescent="0.2">
      <c r="A3637" t="s">
        <v>400</v>
      </c>
      <c r="B3637" s="4">
        <f t="shared" ca="1" si="119"/>
        <v>45323</v>
      </c>
      <c r="C3637" s="5">
        <v>66870</v>
      </c>
    </row>
    <row r="3638" spans="1:3" x14ac:dyDescent="0.2">
      <c r="A3638" t="s">
        <v>408</v>
      </c>
      <c r="B3638" s="4">
        <f t="shared" ca="1" si="119"/>
        <v>45323</v>
      </c>
      <c r="C3638" s="5">
        <v>25820</v>
      </c>
    </row>
    <row r="3639" spans="1:3" x14ac:dyDescent="0.2">
      <c r="A3639" t="s">
        <v>416</v>
      </c>
      <c r="B3639" s="4">
        <f t="shared" ca="1" si="119"/>
        <v>45323</v>
      </c>
      <c r="C3639" s="5">
        <v>42925</v>
      </c>
    </row>
    <row r="3640" spans="1:3" x14ac:dyDescent="0.2">
      <c r="A3640" t="s">
        <v>418</v>
      </c>
      <c r="B3640" s="4">
        <f t="shared" ca="1" si="119"/>
        <v>45323</v>
      </c>
      <c r="C3640" s="5">
        <v>56335</v>
      </c>
    </row>
    <row r="3641" spans="1:3" x14ac:dyDescent="0.2">
      <c r="A3641" t="s">
        <v>430</v>
      </c>
      <c r="B3641" s="4">
        <f t="shared" ca="1" si="119"/>
        <v>45323</v>
      </c>
      <c r="C3641" s="5">
        <v>62100</v>
      </c>
    </row>
    <row r="3642" spans="1:3" x14ac:dyDescent="0.2">
      <c r="A3642" t="s">
        <v>431</v>
      </c>
      <c r="B3642" s="4">
        <f t="shared" ca="1" si="119"/>
        <v>45323</v>
      </c>
      <c r="C3642" s="5">
        <v>71445</v>
      </c>
    </row>
    <row r="3643" spans="1:3" x14ac:dyDescent="0.2">
      <c r="A3643" t="s">
        <v>437</v>
      </c>
      <c r="B3643" s="4">
        <f t="shared" ca="1" si="119"/>
        <v>45323</v>
      </c>
      <c r="C3643" s="5">
        <v>6400</v>
      </c>
    </row>
    <row r="3644" spans="1:3" x14ac:dyDescent="0.2">
      <c r="A3644" t="s">
        <v>49</v>
      </c>
      <c r="B3644" s="4">
        <f t="shared" ref="B3644:B3676" ca="1" si="120">TODAY()-80</f>
        <v>45324</v>
      </c>
      <c r="C3644" s="5">
        <v>57005</v>
      </c>
    </row>
    <row r="3645" spans="1:3" x14ac:dyDescent="0.2">
      <c r="A3645" t="s">
        <v>70</v>
      </c>
      <c r="B3645" s="4">
        <f t="shared" ca="1" si="120"/>
        <v>45324</v>
      </c>
      <c r="C3645" s="5">
        <v>45190</v>
      </c>
    </row>
    <row r="3646" spans="1:3" x14ac:dyDescent="0.2">
      <c r="A3646" t="s">
        <v>96</v>
      </c>
      <c r="B3646" s="4">
        <f t="shared" ca="1" si="120"/>
        <v>45324</v>
      </c>
      <c r="C3646" s="5">
        <v>84210</v>
      </c>
    </row>
    <row r="3647" spans="1:3" x14ac:dyDescent="0.2">
      <c r="A3647" t="s">
        <v>127</v>
      </c>
      <c r="B3647" s="4">
        <f t="shared" ca="1" si="120"/>
        <v>45324</v>
      </c>
      <c r="C3647" s="5">
        <v>42865</v>
      </c>
    </row>
    <row r="3648" spans="1:3" x14ac:dyDescent="0.2">
      <c r="A3648" t="s">
        <v>141</v>
      </c>
      <c r="B3648" s="4">
        <f t="shared" ca="1" si="120"/>
        <v>45324</v>
      </c>
      <c r="C3648" s="5">
        <v>12150</v>
      </c>
    </row>
    <row r="3649" spans="1:3" x14ac:dyDescent="0.2">
      <c r="A3649" t="s">
        <v>148</v>
      </c>
      <c r="B3649" s="4">
        <f t="shared" ca="1" si="120"/>
        <v>45324</v>
      </c>
      <c r="C3649" s="5">
        <v>50260</v>
      </c>
    </row>
    <row r="3650" spans="1:3" x14ac:dyDescent="0.2">
      <c r="A3650" t="s">
        <v>155</v>
      </c>
      <c r="B3650" s="4">
        <f t="shared" ca="1" si="120"/>
        <v>45324</v>
      </c>
      <c r="C3650" s="5">
        <v>29725</v>
      </c>
    </row>
    <row r="3651" spans="1:3" x14ac:dyDescent="0.2">
      <c r="A3651" t="s">
        <v>157</v>
      </c>
      <c r="B3651" s="4">
        <f t="shared" ca="1" si="120"/>
        <v>45324</v>
      </c>
      <c r="C3651" s="5">
        <v>13220</v>
      </c>
    </row>
    <row r="3652" spans="1:3" x14ac:dyDescent="0.2">
      <c r="A3652" t="s">
        <v>158</v>
      </c>
      <c r="B3652" s="4">
        <f t="shared" ca="1" si="120"/>
        <v>45324</v>
      </c>
      <c r="C3652" s="5">
        <v>61725</v>
      </c>
    </row>
    <row r="3653" spans="1:3" x14ac:dyDescent="0.2">
      <c r="A3653" t="s">
        <v>162</v>
      </c>
      <c r="B3653" s="4">
        <f t="shared" ca="1" si="120"/>
        <v>45324</v>
      </c>
      <c r="C3653" s="5">
        <v>67640</v>
      </c>
    </row>
    <row r="3654" spans="1:3" x14ac:dyDescent="0.2">
      <c r="A3654" t="s">
        <v>163</v>
      </c>
      <c r="B3654" s="4">
        <f t="shared" ca="1" si="120"/>
        <v>45324</v>
      </c>
      <c r="C3654" s="5">
        <v>83970</v>
      </c>
    </row>
    <row r="3655" spans="1:3" x14ac:dyDescent="0.2">
      <c r="A3655" t="s">
        <v>165</v>
      </c>
      <c r="B3655" s="4">
        <f t="shared" ca="1" si="120"/>
        <v>45324</v>
      </c>
      <c r="C3655" s="5">
        <v>52945</v>
      </c>
    </row>
    <row r="3656" spans="1:3" x14ac:dyDescent="0.2">
      <c r="A3656" t="s">
        <v>175</v>
      </c>
      <c r="B3656" s="4">
        <f t="shared" ca="1" si="120"/>
        <v>45324</v>
      </c>
      <c r="C3656" s="5">
        <v>27730</v>
      </c>
    </row>
    <row r="3657" spans="1:3" x14ac:dyDescent="0.2">
      <c r="A3657" t="s">
        <v>176</v>
      </c>
      <c r="B3657" s="4">
        <f t="shared" ca="1" si="120"/>
        <v>45324</v>
      </c>
      <c r="C3657" s="5">
        <v>31590</v>
      </c>
    </row>
    <row r="3658" spans="1:3" x14ac:dyDescent="0.2">
      <c r="A3658" t="s">
        <v>181</v>
      </c>
      <c r="B3658" s="4">
        <f t="shared" ca="1" si="120"/>
        <v>45324</v>
      </c>
      <c r="C3658" s="5">
        <v>37410</v>
      </c>
    </row>
    <row r="3659" spans="1:3" x14ac:dyDescent="0.2">
      <c r="A3659" t="s">
        <v>187</v>
      </c>
      <c r="B3659" s="4">
        <f t="shared" ca="1" si="120"/>
        <v>45324</v>
      </c>
      <c r="C3659" s="5">
        <v>54900</v>
      </c>
    </row>
    <row r="3660" spans="1:3" x14ac:dyDescent="0.2">
      <c r="A3660" t="s">
        <v>204</v>
      </c>
      <c r="B3660" s="4">
        <f t="shared" ca="1" si="120"/>
        <v>45324</v>
      </c>
      <c r="C3660" s="5">
        <v>43355</v>
      </c>
    </row>
    <row r="3661" spans="1:3" x14ac:dyDescent="0.2">
      <c r="A3661" t="s">
        <v>242</v>
      </c>
      <c r="B3661" s="4">
        <f t="shared" ca="1" si="120"/>
        <v>45324</v>
      </c>
      <c r="C3661" s="5">
        <v>58635</v>
      </c>
    </row>
    <row r="3662" spans="1:3" x14ac:dyDescent="0.2">
      <c r="A3662" t="s">
        <v>244</v>
      </c>
      <c r="B3662" s="4">
        <f t="shared" ca="1" si="120"/>
        <v>45324</v>
      </c>
      <c r="C3662" s="5">
        <v>81710</v>
      </c>
    </row>
    <row r="3663" spans="1:3" x14ac:dyDescent="0.2">
      <c r="A3663" t="s">
        <v>248</v>
      </c>
      <c r="B3663" s="4">
        <f t="shared" ca="1" si="120"/>
        <v>45324</v>
      </c>
      <c r="C3663" s="5">
        <v>51515</v>
      </c>
    </row>
    <row r="3664" spans="1:3" x14ac:dyDescent="0.2">
      <c r="A3664" t="s">
        <v>261</v>
      </c>
      <c r="B3664" s="4">
        <f t="shared" ca="1" si="120"/>
        <v>45324</v>
      </c>
      <c r="C3664" s="5">
        <v>37620</v>
      </c>
    </row>
    <row r="3665" spans="1:3" x14ac:dyDescent="0.2">
      <c r="A3665" t="s">
        <v>276</v>
      </c>
      <c r="B3665" s="4">
        <f t="shared" ca="1" si="120"/>
        <v>45324</v>
      </c>
      <c r="C3665" s="5">
        <v>17415</v>
      </c>
    </row>
    <row r="3666" spans="1:3" x14ac:dyDescent="0.2">
      <c r="A3666" t="s">
        <v>306</v>
      </c>
      <c r="B3666" s="4">
        <f t="shared" ca="1" si="120"/>
        <v>45324</v>
      </c>
      <c r="C3666" s="5">
        <v>47565</v>
      </c>
    </row>
    <row r="3667" spans="1:3" x14ac:dyDescent="0.2">
      <c r="A3667" t="s">
        <v>313</v>
      </c>
      <c r="B3667" s="4">
        <f t="shared" ca="1" si="120"/>
        <v>45324</v>
      </c>
      <c r="C3667" s="5">
        <v>42900</v>
      </c>
    </row>
    <row r="3668" spans="1:3" x14ac:dyDescent="0.2">
      <c r="A3668" t="s">
        <v>314</v>
      </c>
      <c r="B3668" s="4">
        <f t="shared" ca="1" si="120"/>
        <v>45324</v>
      </c>
      <c r="C3668" s="5">
        <v>41230</v>
      </c>
    </row>
    <row r="3669" spans="1:3" x14ac:dyDescent="0.2">
      <c r="A3669" t="s">
        <v>328</v>
      </c>
      <c r="B3669" s="4">
        <f t="shared" ca="1" si="120"/>
        <v>45324</v>
      </c>
      <c r="C3669" s="5">
        <v>26430</v>
      </c>
    </row>
    <row r="3670" spans="1:3" x14ac:dyDescent="0.2">
      <c r="A3670" t="s">
        <v>356</v>
      </c>
      <c r="B3670" s="4">
        <f t="shared" ca="1" si="120"/>
        <v>45324</v>
      </c>
      <c r="C3670" s="5">
        <v>50100</v>
      </c>
    </row>
    <row r="3671" spans="1:3" x14ac:dyDescent="0.2">
      <c r="A3671" t="s">
        <v>368</v>
      </c>
      <c r="B3671" s="4">
        <f t="shared" ca="1" si="120"/>
        <v>45324</v>
      </c>
      <c r="C3671" s="5">
        <v>34875</v>
      </c>
    </row>
    <row r="3672" spans="1:3" x14ac:dyDescent="0.2">
      <c r="A3672" t="s">
        <v>405</v>
      </c>
      <c r="B3672" s="4">
        <f t="shared" ca="1" si="120"/>
        <v>45324</v>
      </c>
      <c r="C3672" s="5">
        <v>26670</v>
      </c>
    </row>
    <row r="3673" spans="1:3" x14ac:dyDescent="0.2">
      <c r="A3673" t="s">
        <v>408</v>
      </c>
      <c r="B3673" s="4">
        <f t="shared" ca="1" si="120"/>
        <v>45324</v>
      </c>
      <c r="C3673" s="5">
        <v>27070</v>
      </c>
    </row>
    <row r="3674" spans="1:3" x14ac:dyDescent="0.2">
      <c r="A3674" t="s">
        <v>431</v>
      </c>
      <c r="B3674" s="4">
        <f t="shared" ca="1" si="120"/>
        <v>45324</v>
      </c>
      <c r="C3674" s="5">
        <v>50650</v>
      </c>
    </row>
    <row r="3675" spans="1:3" x14ac:dyDescent="0.2">
      <c r="A3675" t="s">
        <v>436</v>
      </c>
      <c r="B3675" s="4">
        <f t="shared" ca="1" si="120"/>
        <v>45324</v>
      </c>
      <c r="C3675" s="5">
        <v>47055</v>
      </c>
    </row>
    <row r="3676" spans="1:3" x14ac:dyDescent="0.2">
      <c r="A3676" t="s">
        <v>441</v>
      </c>
      <c r="B3676" s="4">
        <f t="shared" ca="1" si="120"/>
        <v>45324</v>
      </c>
      <c r="C3676" s="5">
        <v>20125</v>
      </c>
    </row>
    <row r="3677" spans="1:3" x14ac:dyDescent="0.2">
      <c r="A3677" t="s">
        <v>49</v>
      </c>
      <c r="B3677" s="4">
        <f t="shared" ref="B3677:B3706" ca="1" si="121">TODAY()-79</f>
        <v>45325</v>
      </c>
      <c r="C3677" s="5">
        <v>39585</v>
      </c>
    </row>
    <row r="3678" spans="1:3" x14ac:dyDescent="0.2">
      <c r="A3678" t="s">
        <v>51</v>
      </c>
      <c r="B3678" s="4">
        <f t="shared" ca="1" si="121"/>
        <v>45325</v>
      </c>
      <c r="C3678" s="5">
        <v>42665</v>
      </c>
    </row>
    <row r="3679" spans="1:3" x14ac:dyDescent="0.2">
      <c r="A3679" t="s">
        <v>59</v>
      </c>
      <c r="B3679" s="4">
        <f t="shared" ca="1" si="121"/>
        <v>45325</v>
      </c>
      <c r="C3679" s="5">
        <v>84085</v>
      </c>
    </row>
    <row r="3680" spans="1:3" x14ac:dyDescent="0.2">
      <c r="A3680" t="s">
        <v>78</v>
      </c>
      <c r="B3680" s="4">
        <f t="shared" ca="1" si="121"/>
        <v>45325</v>
      </c>
      <c r="C3680" s="5">
        <v>38125</v>
      </c>
    </row>
    <row r="3681" spans="1:3" x14ac:dyDescent="0.2">
      <c r="A3681" t="s">
        <v>93</v>
      </c>
      <c r="B3681" s="4">
        <f t="shared" ca="1" si="121"/>
        <v>45325</v>
      </c>
      <c r="C3681" s="5">
        <v>26210</v>
      </c>
    </row>
    <row r="3682" spans="1:3" x14ac:dyDescent="0.2">
      <c r="A3682" t="s">
        <v>103</v>
      </c>
      <c r="B3682" s="4">
        <f t="shared" ca="1" si="121"/>
        <v>45325</v>
      </c>
      <c r="C3682" s="5">
        <v>54015</v>
      </c>
    </row>
    <row r="3683" spans="1:3" x14ac:dyDescent="0.2">
      <c r="A3683" t="s">
        <v>108</v>
      </c>
      <c r="B3683" s="4">
        <f t="shared" ca="1" si="121"/>
        <v>45325</v>
      </c>
      <c r="C3683" s="5">
        <v>39060</v>
      </c>
    </row>
    <row r="3684" spans="1:3" x14ac:dyDescent="0.2">
      <c r="A3684" t="s">
        <v>130</v>
      </c>
      <c r="B3684" s="4">
        <f t="shared" ca="1" si="121"/>
        <v>45325</v>
      </c>
      <c r="C3684" s="5">
        <v>19365</v>
      </c>
    </row>
    <row r="3685" spans="1:3" x14ac:dyDescent="0.2">
      <c r="A3685" t="s">
        <v>143</v>
      </c>
      <c r="B3685" s="4">
        <f t="shared" ca="1" si="121"/>
        <v>45325</v>
      </c>
      <c r="C3685" s="5">
        <v>8755</v>
      </c>
    </row>
    <row r="3686" spans="1:3" x14ac:dyDescent="0.2">
      <c r="A3686" t="s">
        <v>158</v>
      </c>
      <c r="B3686" s="4">
        <f t="shared" ca="1" si="121"/>
        <v>45325</v>
      </c>
      <c r="C3686" s="5">
        <v>77620</v>
      </c>
    </row>
    <row r="3687" spans="1:3" x14ac:dyDescent="0.2">
      <c r="A3687" t="s">
        <v>162</v>
      </c>
      <c r="B3687" s="4">
        <f t="shared" ca="1" si="121"/>
        <v>45325</v>
      </c>
      <c r="C3687" s="5">
        <v>47945</v>
      </c>
    </row>
    <row r="3688" spans="1:3" x14ac:dyDescent="0.2">
      <c r="A3688" t="s">
        <v>183</v>
      </c>
      <c r="B3688" s="4">
        <f t="shared" ca="1" si="121"/>
        <v>45325</v>
      </c>
      <c r="C3688" s="5">
        <v>5345</v>
      </c>
    </row>
    <row r="3689" spans="1:3" x14ac:dyDescent="0.2">
      <c r="A3689" t="s">
        <v>187</v>
      </c>
      <c r="B3689" s="4">
        <f t="shared" ca="1" si="121"/>
        <v>45325</v>
      </c>
      <c r="C3689" s="5">
        <v>51660</v>
      </c>
    </row>
    <row r="3690" spans="1:3" x14ac:dyDescent="0.2">
      <c r="A3690" t="s">
        <v>194</v>
      </c>
      <c r="B3690" s="4">
        <f t="shared" ca="1" si="121"/>
        <v>45325</v>
      </c>
      <c r="C3690" s="5">
        <v>26965</v>
      </c>
    </row>
    <row r="3691" spans="1:3" x14ac:dyDescent="0.2">
      <c r="A3691" t="s">
        <v>242</v>
      </c>
      <c r="B3691" s="4">
        <f t="shared" ca="1" si="121"/>
        <v>45325</v>
      </c>
      <c r="C3691" s="5">
        <v>28365</v>
      </c>
    </row>
    <row r="3692" spans="1:3" x14ac:dyDescent="0.2">
      <c r="A3692" t="s">
        <v>243</v>
      </c>
      <c r="B3692" s="4">
        <f t="shared" ca="1" si="121"/>
        <v>45325</v>
      </c>
      <c r="C3692" s="5">
        <v>40590</v>
      </c>
    </row>
    <row r="3693" spans="1:3" x14ac:dyDescent="0.2">
      <c r="A3693" t="s">
        <v>261</v>
      </c>
      <c r="B3693" s="4">
        <f t="shared" ca="1" si="121"/>
        <v>45325</v>
      </c>
      <c r="C3693" s="5">
        <v>38400</v>
      </c>
    </row>
    <row r="3694" spans="1:3" x14ac:dyDescent="0.2">
      <c r="A3694" t="s">
        <v>276</v>
      </c>
      <c r="B3694" s="4">
        <f t="shared" ca="1" si="121"/>
        <v>45325</v>
      </c>
      <c r="C3694" s="5">
        <v>79815</v>
      </c>
    </row>
    <row r="3695" spans="1:3" x14ac:dyDescent="0.2">
      <c r="A3695" t="s">
        <v>300</v>
      </c>
      <c r="B3695" s="4">
        <f t="shared" ca="1" si="121"/>
        <v>45325</v>
      </c>
      <c r="C3695" s="5">
        <v>51105</v>
      </c>
    </row>
    <row r="3696" spans="1:3" x14ac:dyDescent="0.2">
      <c r="A3696" t="s">
        <v>301</v>
      </c>
      <c r="B3696" s="4">
        <f t="shared" ca="1" si="121"/>
        <v>45325</v>
      </c>
      <c r="C3696" s="5">
        <v>83680</v>
      </c>
    </row>
    <row r="3697" spans="1:3" x14ac:dyDescent="0.2">
      <c r="A3697" t="s">
        <v>328</v>
      </c>
      <c r="B3697" s="4">
        <f t="shared" ca="1" si="121"/>
        <v>45325</v>
      </c>
      <c r="C3697" s="5">
        <v>77165</v>
      </c>
    </row>
    <row r="3698" spans="1:3" x14ac:dyDescent="0.2">
      <c r="A3698" t="s">
        <v>333</v>
      </c>
      <c r="B3698" s="4">
        <f t="shared" ca="1" si="121"/>
        <v>45325</v>
      </c>
      <c r="C3698" s="5">
        <v>82775</v>
      </c>
    </row>
    <row r="3699" spans="1:3" x14ac:dyDescent="0.2">
      <c r="A3699" t="s">
        <v>337</v>
      </c>
      <c r="B3699" s="4">
        <f t="shared" ca="1" si="121"/>
        <v>45325</v>
      </c>
      <c r="C3699" s="5">
        <v>50045</v>
      </c>
    </row>
    <row r="3700" spans="1:3" x14ac:dyDescent="0.2">
      <c r="A3700" t="s">
        <v>389</v>
      </c>
      <c r="B3700" s="4">
        <f t="shared" ca="1" si="121"/>
        <v>45325</v>
      </c>
      <c r="C3700" s="5">
        <v>55585</v>
      </c>
    </row>
    <row r="3701" spans="1:3" x14ac:dyDescent="0.2">
      <c r="A3701" t="s">
        <v>407</v>
      </c>
      <c r="B3701" s="4">
        <f t="shared" ca="1" si="121"/>
        <v>45325</v>
      </c>
      <c r="C3701" s="5">
        <v>75140</v>
      </c>
    </row>
    <row r="3702" spans="1:3" x14ac:dyDescent="0.2">
      <c r="A3702" t="s">
        <v>408</v>
      </c>
      <c r="B3702" s="4">
        <f t="shared" ca="1" si="121"/>
        <v>45325</v>
      </c>
      <c r="C3702" s="5">
        <v>57670</v>
      </c>
    </row>
    <row r="3703" spans="1:3" x14ac:dyDescent="0.2">
      <c r="A3703" t="s">
        <v>413</v>
      </c>
      <c r="B3703" s="4">
        <f t="shared" ca="1" si="121"/>
        <v>45325</v>
      </c>
      <c r="C3703" s="5">
        <v>67740</v>
      </c>
    </row>
    <row r="3704" spans="1:3" x14ac:dyDescent="0.2">
      <c r="A3704" t="s">
        <v>427</v>
      </c>
      <c r="B3704" s="4">
        <f t="shared" ca="1" si="121"/>
        <v>45325</v>
      </c>
      <c r="C3704" s="5">
        <v>32955</v>
      </c>
    </row>
    <row r="3705" spans="1:3" x14ac:dyDescent="0.2">
      <c r="A3705" t="s">
        <v>431</v>
      </c>
      <c r="B3705" s="4">
        <f t="shared" ca="1" si="121"/>
        <v>45325</v>
      </c>
      <c r="C3705" s="5">
        <v>8450</v>
      </c>
    </row>
    <row r="3706" spans="1:3" x14ac:dyDescent="0.2">
      <c r="A3706" t="s">
        <v>441</v>
      </c>
      <c r="B3706" s="4">
        <f t="shared" ca="1" si="121"/>
        <v>45325</v>
      </c>
      <c r="C3706" s="5">
        <v>54320</v>
      </c>
    </row>
    <row r="3707" spans="1:3" x14ac:dyDescent="0.2">
      <c r="A3707" t="s">
        <v>49</v>
      </c>
      <c r="B3707" s="4">
        <f t="shared" ref="B3707:B3733" ca="1" si="122">TODAY()-78</f>
        <v>45326</v>
      </c>
      <c r="C3707" s="5">
        <v>9220</v>
      </c>
    </row>
    <row r="3708" spans="1:3" x14ac:dyDescent="0.2">
      <c r="A3708" t="s">
        <v>72</v>
      </c>
      <c r="B3708" s="4">
        <f t="shared" ca="1" si="122"/>
        <v>45326</v>
      </c>
      <c r="C3708" s="5">
        <v>50555</v>
      </c>
    </row>
    <row r="3709" spans="1:3" x14ac:dyDescent="0.2">
      <c r="A3709" t="s">
        <v>96</v>
      </c>
      <c r="B3709" s="4">
        <f t="shared" ca="1" si="122"/>
        <v>45326</v>
      </c>
      <c r="C3709" s="5">
        <v>59870</v>
      </c>
    </row>
    <row r="3710" spans="1:3" x14ac:dyDescent="0.2">
      <c r="A3710" t="s">
        <v>127</v>
      </c>
      <c r="B3710" s="4">
        <f t="shared" ca="1" si="122"/>
        <v>45326</v>
      </c>
      <c r="C3710" s="5">
        <v>49735</v>
      </c>
    </row>
    <row r="3711" spans="1:3" x14ac:dyDescent="0.2">
      <c r="A3711" t="s">
        <v>130</v>
      </c>
      <c r="B3711" s="4">
        <f t="shared" ca="1" si="122"/>
        <v>45326</v>
      </c>
      <c r="C3711" s="5">
        <v>23105</v>
      </c>
    </row>
    <row r="3712" spans="1:3" x14ac:dyDescent="0.2">
      <c r="A3712" t="s">
        <v>141</v>
      </c>
      <c r="B3712" s="4">
        <f t="shared" ca="1" si="122"/>
        <v>45326</v>
      </c>
      <c r="C3712" s="5">
        <v>60845</v>
      </c>
    </row>
    <row r="3713" spans="1:3" x14ac:dyDescent="0.2">
      <c r="A3713" t="s">
        <v>143</v>
      </c>
      <c r="B3713" s="4">
        <f t="shared" ca="1" si="122"/>
        <v>45326</v>
      </c>
      <c r="C3713" s="5">
        <v>37785</v>
      </c>
    </row>
    <row r="3714" spans="1:3" x14ac:dyDescent="0.2">
      <c r="A3714" t="s">
        <v>155</v>
      </c>
      <c r="B3714" s="4">
        <f t="shared" ca="1" si="122"/>
        <v>45326</v>
      </c>
      <c r="C3714" s="5">
        <v>49845</v>
      </c>
    </row>
    <row r="3715" spans="1:3" x14ac:dyDescent="0.2">
      <c r="A3715" t="s">
        <v>163</v>
      </c>
      <c r="B3715" s="4">
        <f t="shared" ca="1" si="122"/>
        <v>45326</v>
      </c>
      <c r="C3715" s="5">
        <v>37860</v>
      </c>
    </row>
    <row r="3716" spans="1:3" x14ac:dyDescent="0.2">
      <c r="A3716" t="s">
        <v>175</v>
      </c>
      <c r="B3716" s="4">
        <f t="shared" ca="1" si="122"/>
        <v>45326</v>
      </c>
      <c r="C3716" s="5">
        <v>42445</v>
      </c>
    </row>
    <row r="3717" spans="1:3" x14ac:dyDescent="0.2">
      <c r="A3717" t="s">
        <v>187</v>
      </c>
      <c r="B3717" s="4">
        <f t="shared" ca="1" si="122"/>
        <v>45326</v>
      </c>
      <c r="C3717" s="5">
        <v>57995</v>
      </c>
    </row>
    <row r="3718" spans="1:3" x14ac:dyDescent="0.2">
      <c r="A3718" t="s">
        <v>198</v>
      </c>
      <c r="B3718" s="4">
        <f t="shared" ca="1" si="122"/>
        <v>45326</v>
      </c>
      <c r="C3718" s="5">
        <v>83655</v>
      </c>
    </row>
    <row r="3719" spans="1:3" x14ac:dyDescent="0.2">
      <c r="A3719" t="s">
        <v>205</v>
      </c>
      <c r="B3719" s="4">
        <f t="shared" ca="1" si="122"/>
        <v>45326</v>
      </c>
      <c r="C3719" s="5">
        <v>76890</v>
      </c>
    </row>
    <row r="3720" spans="1:3" x14ac:dyDescent="0.2">
      <c r="A3720" t="s">
        <v>243</v>
      </c>
      <c r="B3720" s="4">
        <f t="shared" ca="1" si="122"/>
        <v>45326</v>
      </c>
      <c r="C3720" s="5">
        <v>34200</v>
      </c>
    </row>
    <row r="3721" spans="1:3" x14ac:dyDescent="0.2">
      <c r="A3721" t="s">
        <v>245</v>
      </c>
      <c r="B3721" s="4">
        <f t="shared" ca="1" si="122"/>
        <v>45326</v>
      </c>
      <c r="C3721" s="5">
        <v>41135</v>
      </c>
    </row>
    <row r="3722" spans="1:3" x14ac:dyDescent="0.2">
      <c r="A3722" t="s">
        <v>248</v>
      </c>
      <c r="B3722" s="4">
        <f t="shared" ca="1" si="122"/>
        <v>45326</v>
      </c>
      <c r="C3722" s="5">
        <v>15870</v>
      </c>
    </row>
    <row r="3723" spans="1:3" x14ac:dyDescent="0.2">
      <c r="A3723" t="s">
        <v>276</v>
      </c>
      <c r="B3723" s="4">
        <f t="shared" ca="1" si="122"/>
        <v>45326</v>
      </c>
      <c r="C3723" s="5">
        <v>36180</v>
      </c>
    </row>
    <row r="3724" spans="1:3" x14ac:dyDescent="0.2">
      <c r="A3724" t="s">
        <v>320</v>
      </c>
      <c r="B3724" s="4">
        <f t="shared" ca="1" si="122"/>
        <v>45326</v>
      </c>
      <c r="C3724" s="5">
        <v>19520</v>
      </c>
    </row>
    <row r="3725" spans="1:3" x14ac:dyDescent="0.2">
      <c r="A3725" t="s">
        <v>333</v>
      </c>
      <c r="B3725" s="4">
        <f t="shared" ca="1" si="122"/>
        <v>45326</v>
      </c>
      <c r="C3725" s="5">
        <v>38275</v>
      </c>
    </row>
    <row r="3726" spans="1:3" x14ac:dyDescent="0.2">
      <c r="A3726" t="s">
        <v>347</v>
      </c>
      <c r="B3726" s="4">
        <f t="shared" ca="1" si="122"/>
        <v>45326</v>
      </c>
      <c r="C3726" s="5">
        <v>19905</v>
      </c>
    </row>
    <row r="3727" spans="1:3" x14ac:dyDescent="0.2">
      <c r="A3727" t="s">
        <v>357</v>
      </c>
      <c r="B3727" s="4">
        <f t="shared" ca="1" si="122"/>
        <v>45326</v>
      </c>
      <c r="C3727" s="5">
        <v>57570</v>
      </c>
    </row>
    <row r="3728" spans="1:3" x14ac:dyDescent="0.2">
      <c r="A3728" t="s">
        <v>363</v>
      </c>
      <c r="B3728" s="4">
        <f t="shared" ca="1" si="122"/>
        <v>45326</v>
      </c>
      <c r="C3728" s="5">
        <v>64370</v>
      </c>
    </row>
    <row r="3729" spans="1:3" x14ac:dyDescent="0.2">
      <c r="A3729" t="s">
        <v>371</v>
      </c>
      <c r="B3729" s="4">
        <f t="shared" ca="1" si="122"/>
        <v>45326</v>
      </c>
      <c r="C3729" s="5">
        <v>61245</v>
      </c>
    </row>
    <row r="3730" spans="1:3" x14ac:dyDescent="0.2">
      <c r="A3730" t="s">
        <v>372</v>
      </c>
      <c r="B3730" s="4">
        <f t="shared" ca="1" si="122"/>
        <v>45326</v>
      </c>
      <c r="C3730" s="5">
        <v>83255</v>
      </c>
    </row>
    <row r="3731" spans="1:3" x14ac:dyDescent="0.2">
      <c r="A3731" t="s">
        <v>393</v>
      </c>
      <c r="B3731" s="4">
        <f t="shared" ca="1" si="122"/>
        <v>45326</v>
      </c>
      <c r="C3731" s="5">
        <v>12830</v>
      </c>
    </row>
    <row r="3732" spans="1:3" x14ac:dyDescent="0.2">
      <c r="A3732" t="s">
        <v>416</v>
      </c>
      <c r="B3732" s="4">
        <f t="shared" ca="1" si="122"/>
        <v>45326</v>
      </c>
      <c r="C3732" s="5">
        <v>53150</v>
      </c>
    </row>
    <row r="3733" spans="1:3" x14ac:dyDescent="0.2">
      <c r="A3733" t="s">
        <v>418</v>
      </c>
      <c r="B3733" s="4">
        <f t="shared" ca="1" si="122"/>
        <v>45326</v>
      </c>
      <c r="C3733" s="5">
        <v>71000</v>
      </c>
    </row>
    <row r="3734" spans="1:3" x14ac:dyDescent="0.2">
      <c r="A3734" t="s">
        <v>51</v>
      </c>
      <c r="B3734" s="4">
        <f t="shared" ref="B3734:B3753" ca="1" si="123">TODAY()-77</f>
        <v>45327</v>
      </c>
      <c r="C3734" s="5">
        <v>40430</v>
      </c>
    </row>
    <row r="3735" spans="1:3" x14ac:dyDescent="0.2">
      <c r="A3735" t="s">
        <v>78</v>
      </c>
      <c r="B3735" s="4">
        <f t="shared" ca="1" si="123"/>
        <v>45327</v>
      </c>
      <c r="C3735" s="5">
        <v>44585</v>
      </c>
    </row>
    <row r="3736" spans="1:3" x14ac:dyDescent="0.2">
      <c r="A3736" t="s">
        <v>80</v>
      </c>
      <c r="B3736" s="4">
        <f t="shared" ca="1" si="123"/>
        <v>45327</v>
      </c>
      <c r="C3736" s="5">
        <v>47365</v>
      </c>
    </row>
    <row r="3737" spans="1:3" x14ac:dyDescent="0.2">
      <c r="A3737" t="s">
        <v>108</v>
      </c>
      <c r="B3737" s="4">
        <f t="shared" ca="1" si="123"/>
        <v>45327</v>
      </c>
      <c r="C3737" s="5">
        <v>71055</v>
      </c>
    </row>
    <row r="3738" spans="1:3" x14ac:dyDescent="0.2">
      <c r="A3738" t="s">
        <v>110</v>
      </c>
      <c r="B3738" s="4">
        <f t="shared" ca="1" si="123"/>
        <v>45327</v>
      </c>
      <c r="C3738" s="5">
        <v>13070</v>
      </c>
    </row>
    <row r="3739" spans="1:3" x14ac:dyDescent="0.2">
      <c r="A3739" t="s">
        <v>127</v>
      </c>
      <c r="B3739" s="4">
        <f t="shared" ca="1" si="123"/>
        <v>45327</v>
      </c>
      <c r="C3739" s="5">
        <v>38425</v>
      </c>
    </row>
    <row r="3740" spans="1:3" x14ac:dyDescent="0.2">
      <c r="A3740" t="s">
        <v>133</v>
      </c>
      <c r="B3740" s="4">
        <f t="shared" ca="1" si="123"/>
        <v>45327</v>
      </c>
      <c r="C3740" s="5">
        <v>56230</v>
      </c>
    </row>
    <row r="3741" spans="1:3" x14ac:dyDescent="0.2">
      <c r="A3741" t="s">
        <v>143</v>
      </c>
      <c r="B3741" s="4">
        <f t="shared" ca="1" si="123"/>
        <v>45327</v>
      </c>
      <c r="C3741" s="5">
        <v>78590</v>
      </c>
    </row>
    <row r="3742" spans="1:3" x14ac:dyDescent="0.2">
      <c r="A3742" t="s">
        <v>155</v>
      </c>
      <c r="B3742" s="4">
        <f t="shared" ca="1" si="123"/>
        <v>45327</v>
      </c>
      <c r="C3742" s="5">
        <v>20350</v>
      </c>
    </row>
    <row r="3743" spans="1:3" x14ac:dyDescent="0.2">
      <c r="A3743" t="s">
        <v>163</v>
      </c>
      <c r="B3743" s="4">
        <f t="shared" ca="1" si="123"/>
        <v>45327</v>
      </c>
      <c r="C3743" s="5">
        <v>16790</v>
      </c>
    </row>
    <row r="3744" spans="1:3" x14ac:dyDescent="0.2">
      <c r="A3744" t="s">
        <v>176</v>
      </c>
      <c r="B3744" s="4">
        <f t="shared" ca="1" si="123"/>
        <v>45327</v>
      </c>
      <c r="C3744" s="5">
        <v>81325</v>
      </c>
    </row>
    <row r="3745" spans="1:3" x14ac:dyDescent="0.2">
      <c r="A3745" t="s">
        <v>181</v>
      </c>
      <c r="B3745" s="4">
        <f t="shared" ca="1" si="123"/>
        <v>45327</v>
      </c>
      <c r="C3745" s="5">
        <v>57605</v>
      </c>
    </row>
    <row r="3746" spans="1:3" x14ac:dyDescent="0.2">
      <c r="A3746" t="s">
        <v>204</v>
      </c>
      <c r="B3746" s="4">
        <f t="shared" ca="1" si="123"/>
        <v>45327</v>
      </c>
      <c r="C3746" s="5">
        <v>36000</v>
      </c>
    </row>
    <row r="3747" spans="1:3" x14ac:dyDescent="0.2">
      <c r="A3747" t="s">
        <v>244</v>
      </c>
      <c r="B3747" s="4">
        <f t="shared" ca="1" si="123"/>
        <v>45327</v>
      </c>
      <c r="C3747" s="5">
        <v>17220</v>
      </c>
    </row>
    <row r="3748" spans="1:3" x14ac:dyDescent="0.2">
      <c r="A3748" t="s">
        <v>300</v>
      </c>
      <c r="B3748" s="4">
        <f t="shared" ca="1" si="123"/>
        <v>45327</v>
      </c>
      <c r="C3748" s="5">
        <v>21990</v>
      </c>
    </row>
    <row r="3749" spans="1:3" x14ac:dyDescent="0.2">
      <c r="A3749" t="s">
        <v>337</v>
      </c>
      <c r="B3749" s="4">
        <f t="shared" ca="1" si="123"/>
        <v>45327</v>
      </c>
      <c r="C3749" s="5">
        <v>9080</v>
      </c>
    </row>
    <row r="3750" spans="1:3" x14ac:dyDescent="0.2">
      <c r="A3750" t="s">
        <v>357</v>
      </c>
      <c r="B3750" s="4">
        <f t="shared" ca="1" si="123"/>
        <v>45327</v>
      </c>
      <c r="C3750" s="5">
        <v>71155</v>
      </c>
    </row>
    <row r="3751" spans="1:3" x14ac:dyDescent="0.2">
      <c r="A3751" t="s">
        <v>407</v>
      </c>
      <c r="B3751" s="4">
        <f t="shared" ca="1" si="123"/>
        <v>45327</v>
      </c>
      <c r="C3751" s="5">
        <v>15395</v>
      </c>
    </row>
    <row r="3752" spans="1:3" x14ac:dyDescent="0.2">
      <c r="A3752" t="s">
        <v>423</v>
      </c>
      <c r="B3752" s="4">
        <f t="shared" ca="1" si="123"/>
        <v>45327</v>
      </c>
      <c r="C3752" s="5">
        <v>74405</v>
      </c>
    </row>
    <row r="3753" spans="1:3" x14ac:dyDescent="0.2">
      <c r="A3753" t="s">
        <v>427</v>
      </c>
      <c r="B3753" s="4">
        <f t="shared" ca="1" si="123"/>
        <v>45327</v>
      </c>
      <c r="C3753" s="5">
        <v>81645</v>
      </c>
    </row>
    <row r="3754" spans="1:3" x14ac:dyDescent="0.2">
      <c r="A3754" t="s">
        <v>59</v>
      </c>
      <c r="B3754" s="4">
        <f t="shared" ref="B3754:B3778" ca="1" si="124">TODAY()-76</f>
        <v>45328</v>
      </c>
      <c r="C3754" s="5">
        <v>54360</v>
      </c>
    </row>
    <row r="3755" spans="1:3" x14ac:dyDescent="0.2">
      <c r="A3755" t="s">
        <v>97</v>
      </c>
      <c r="B3755" s="4">
        <f t="shared" ca="1" si="124"/>
        <v>45328</v>
      </c>
      <c r="C3755" s="5">
        <v>14690</v>
      </c>
    </row>
    <row r="3756" spans="1:3" x14ac:dyDescent="0.2">
      <c r="A3756" t="s">
        <v>103</v>
      </c>
      <c r="B3756" s="4">
        <f t="shared" ca="1" si="124"/>
        <v>45328</v>
      </c>
      <c r="C3756" s="5">
        <v>26070</v>
      </c>
    </row>
    <row r="3757" spans="1:3" x14ac:dyDescent="0.2">
      <c r="A3757" t="s">
        <v>118</v>
      </c>
      <c r="B3757" s="4">
        <f t="shared" ca="1" si="124"/>
        <v>45328</v>
      </c>
      <c r="C3757" s="5">
        <v>60675</v>
      </c>
    </row>
    <row r="3758" spans="1:3" x14ac:dyDescent="0.2">
      <c r="A3758" t="s">
        <v>127</v>
      </c>
      <c r="B3758" s="4">
        <f t="shared" ca="1" si="124"/>
        <v>45328</v>
      </c>
      <c r="C3758" s="5">
        <v>33315</v>
      </c>
    </row>
    <row r="3759" spans="1:3" x14ac:dyDescent="0.2">
      <c r="A3759" t="s">
        <v>133</v>
      </c>
      <c r="B3759" s="4">
        <f t="shared" ca="1" si="124"/>
        <v>45328</v>
      </c>
      <c r="C3759" s="5">
        <v>36950</v>
      </c>
    </row>
    <row r="3760" spans="1:3" x14ac:dyDescent="0.2">
      <c r="A3760" t="s">
        <v>148</v>
      </c>
      <c r="B3760" s="4">
        <f t="shared" ca="1" si="124"/>
        <v>45328</v>
      </c>
      <c r="C3760" s="5">
        <v>73360</v>
      </c>
    </row>
    <row r="3761" spans="1:3" x14ac:dyDescent="0.2">
      <c r="A3761" t="s">
        <v>157</v>
      </c>
      <c r="B3761" s="4">
        <f t="shared" ca="1" si="124"/>
        <v>45328</v>
      </c>
      <c r="C3761" s="5">
        <v>59465</v>
      </c>
    </row>
    <row r="3762" spans="1:3" x14ac:dyDescent="0.2">
      <c r="A3762" t="s">
        <v>161</v>
      </c>
      <c r="B3762" s="4">
        <f t="shared" ca="1" si="124"/>
        <v>45328</v>
      </c>
      <c r="C3762" s="5">
        <v>41715</v>
      </c>
    </row>
    <row r="3763" spans="1:3" x14ac:dyDescent="0.2">
      <c r="A3763" t="s">
        <v>165</v>
      </c>
      <c r="B3763" s="4">
        <f t="shared" ca="1" si="124"/>
        <v>45328</v>
      </c>
      <c r="C3763" s="5">
        <v>19355</v>
      </c>
    </row>
    <row r="3764" spans="1:3" x14ac:dyDescent="0.2">
      <c r="A3764" t="s">
        <v>176</v>
      </c>
      <c r="B3764" s="4">
        <f t="shared" ca="1" si="124"/>
        <v>45328</v>
      </c>
      <c r="C3764" s="5">
        <v>5915</v>
      </c>
    </row>
    <row r="3765" spans="1:3" x14ac:dyDescent="0.2">
      <c r="A3765" t="s">
        <v>181</v>
      </c>
      <c r="B3765" s="4">
        <f t="shared" ca="1" si="124"/>
        <v>45328</v>
      </c>
      <c r="C3765" s="5">
        <v>22780</v>
      </c>
    </row>
    <row r="3766" spans="1:3" x14ac:dyDescent="0.2">
      <c r="A3766" t="s">
        <v>194</v>
      </c>
      <c r="B3766" s="4">
        <f t="shared" ca="1" si="124"/>
        <v>45328</v>
      </c>
      <c r="C3766" s="5">
        <v>22250</v>
      </c>
    </row>
    <row r="3767" spans="1:3" x14ac:dyDescent="0.2">
      <c r="A3767" t="s">
        <v>208</v>
      </c>
      <c r="B3767" s="4">
        <f t="shared" ca="1" si="124"/>
        <v>45328</v>
      </c>
      <c r="C3767" s="5">
        <v>66790</v>
      </c>
    </row>
    <row r="3768" spans="1:3" x14ac:dyDescent="0.2">
      <c r="A3768" t="s">
        <v>244</v>
      </c>
      <c r="B3768" s="4">
        <f t="shared" ca="1" si="124"/>
        <v>45328</v>
      </c>
      <c r="C3768" s="5">
        <v>83285</v>
      </c>
    </row>
    <row r="3769" spans="1:3" x14ac:dyDescent="0.2">
      <c r="A3769" t="s">
        <v>300</v>
      </c>
      <c r="B3769" s="4">
        <f t="shared" ca="1" si="124"/>
        <v>45328</v>
      </c>
      <c r="C3769" s="5">
        <v>54770</v>
      </c>
    </row>
    <row r="3770" spans="1:3" x14ac:dyDescent="0.2">
      <c r="A3770" t="s">
        <v>333</v>
      </c>
      <c r="B3770" s="4">
        <f t="shared" ca="1" si="124"/>
        <v>45328</v>
      </c>
      <c r="C3770" s="5">
        <v>14300</v>
      </c>
    </row>
    <row r="3771" spans="1:3" x14ac:dyDescent="0.2">
      <c r="A3771" t="s">
        <v>352</v>
      </c>
      <c r="B3771" s="4">
        <f t="shared" ca="1" si="124"/>
        <v>45328</v>
      </c>
      <c r="C3771" s="5">
        <v>11180</v>
      </c>
    </row>
    <row r="3772" spans="1:3" x14ac:dyDescent="0.2">
      <c r="A3772" t="s">
        <v>363</v>
      </c>
      <c r="B3772" s="4">
        <f t="shared" ca="1" si="124"/>
        <v>45328</v>
      </c>
      <c r="C3772" s="5">
        <v>26740</v>
      </c>
    </row>
    <row r="3773" spans="1:3" x14ac:dyDescent="0.2">
      <c r="A3773" t="s">
        <v>375</v>
      </c>
      <c r="B3773" s="4">
        <f t="shared" ca="1" si="124"/>
        <v>45328</v>
      </c>
      <c r="C3773" s="5">
        <v>23710</v>
      </c>
    </row>
    <row r="3774" spans="1:3" x14ac:dyDescent="0.2">
      <c r="A3774" t="s">
        <v>415</v>
      </c>
      <c r="B3774" s="4">
        <f t="shared" ca="1" si="124"/>
        <v>45328</v>
      </c>
      <c r="C3774" s="5">
        <v>55410</v>
      </c>
    </row>
    <row r="3775" spans="1:3" x14ac:dyDescent="0.2">
      <c r="A3775" t="s">
        <v>420</v>
      </c>
      <c r="B3775" s="4">
        <f t="shared" ca="1" si="124"/>
        <v>45328</v>
      </c>
      <c r="C3775" s="5">
        <v>7880</v>
      </c>
    </row>
    <row r="3776" spans="1:3" x14ac:dyDescent="0.2">
      <c r="A3776" t="s">
        <v>428</v>
      </c>
      <c r="B3776" s="4">
        <f t="shared" ca="1" si="124"/>
        <v>45328</v>
      </c>
      <c r="C3776" s="5">
        <v>48745</v>
      </c>
    </row>
    <row r="3777" spans="1:3" x14ac:dyDescent="0.2">
      <c r="A3777" t="s">
        <v>430</v>
      </c>
      <c r="B3777" s="4">
        <f t="shared" ca="1" si="124"/>
        <v>45328</v>
      </c>
      <c r="C3777" s="5">
        <v>57430</v>
      </c>
    </row>
    <row r="3778" spans="1:3" x14ac:dyDescent="0.2">
      <c r="A3778" t="s">
        <v>441</v>
      </c>
      <c r="B3778" s="4">
        <f t="shared" ca="1" si="124"/>
        <v>45328</v>
      </c>
      <c r="C3778" s="5">
        <v>69050</v>
      </c>
    </row>
    <row r="3779" spans="1:3" x14ac:dyDescent="0.2">
      <c r="A3779" t="s">
        <v>51</v>
      </c>
      <c r="B3779" s="4">
        <f t="shared" ref="B3779:B3804" ca="1" si="125">TODAY()-75</f>
        <v>45329</v>
      </c>
      <c r="C3779" s="5">
        <v>36580</v>
      </c>
    </row>
    <row r="3780" spans="1:3" x14ac:dyDescent="0.2">
      <c r="A3780" t="s">
        <v>72</v>
      </c>
      <c r="B3780" s="4">
        <f t="shared" ca="1" si="125"/>
        <v>45329</v>
      </c>
      <c r="C3780" s="5">
        <v>70275</v>
      </c>
    </row>
    <row r="3781" spans="1:3" x14ac:dyDescent="0.2">
      <c r="A3781" t="s">
        <v>118</v>
      </c>
      <c r="B3781" s="4">
        <f t="shared" ca="1" si="125"/>
        <v>45329</v>
      </c>
      <c r="C3781" s="5">
        <v>72935</v>
      </c>
    </row>
    <row r="3782" spans="1:3" x14ac:dyDescent="0.2">
      <c r="A3782" t="s">
        <v>125</v>
      </c>
      <c r="B3782" s="4">
        <f t="shared" ca="1" si="125"/>
        <v>45329</v>
      </c>
      <c r="C3782" s="5">
        <v>7470</v>
      </c>
    </row>
    <row r="3783" spans="1:3" x14ac:dyDescent="0.2">
      <c r="A3783" t="s">
        <v>130</v>
      </c>
      <c r="B3783" s="4">
        <f t="shared" ca="1" si="125"/>
        <v>45329</v>
      </c>
      <c r="C3783" s="5">
        <v>80380</v>
      </c>
    </row>
    <row r="3784" spans="1:3" x14ac:dyDescent="0.2">
      <c r="A3784" t="s">
        <v>155</v>
      </c>
      <c r="B3784" s="4">
        <f t="shared" ca="1" si="125"/>
        <v>45329</v>
      </c>
      <c r="C3784" s="5">
        <v>36970</v>
      </c>
    </row>
    <row r="3785" spans="1:3" x14ac:dyDescent="0.2">
      <c r="A3785" t="s">
        <v>158</v>
      </c>
      <c r="B3785" s="4">
        <f t="shared" ca="1" si="125"/>
        <v>45329</v>
      </c>
      <c r="C3785" s="5">
        <v>9630</v>
      </c>
    </row>
    <row r="3786" spans="1:3" x14ac:dyDescent="0.2">
      <c r="A3786" t="s">
        <v>165</v>
      </c>
      <c r="B3786" s="4">
        <f t="shared" ca="1" si="125"/>
        <v>45329</v>
      </c>
      <c r="C3786" s="5">
        <v>64895</v>
      </c>
    </row>
    <row r="3787" spans="1:3" x14ac:dyDescent="0.2">
      <c r="A3787" t="s">
        <v>172</v>
      </c>
      <c r="B3787" s="4">
        <f t="shared" ca="1" si="125"/>
        <v>45329</v>
      </c>
      <c r="C3787" s="5">
        <v>34650</v>
      </c>
    </row>
    <row r="3788" spans="1:3" x14ac:dyDescent="0.2">
      <c r="A3788" t="s">
        <v>175</v>
      </c>
      <c r="B3788" s="4">
        <f t="shared" ca="1" si="125"/>
        <v>45329</v>
      </c>
      <c r="C3788" s="5">
        <v>58270</v>
      </c>
    </row>
    <row r="3789" spans="1:3" x14ac:dyDescent="0.2">
      <c r="A3789" t="s">
        <v>187</v>
      </c>
      <c r="B3789" s="4">
        <f t="shared" ca="1" si="125"/>
        <v>45329</v>
      </c>
      <c r="C3789" s="5">
        <v>72060</v>
      </c>
    </row>
    <row r="3790" spans="1:3" x14ac:dyDescent="0.2">
      <c r="A3790" t="s">
        <v>227</v>
      </c>
      <c r="B3790" s="4">
        <f t="shared" ca="1" si="125"/>
        <v>45329</v>
      </c>
      <c r="C3790" s="5">
        <v>37315</v>
      </c>
    </row>
    <row r="3791" spans="1:3" x14ac:dyDescent="0.2">
      <c r="A3791" t="s">
        <v>243</v>
      </c>
      <c r="B3791" s="4">
        <f t="shared" ca="1" si="125"/>
        <v>45329</v>
      </c>
      <c r="C3791" s="5">
        <v>50190</v>
      </c>
    </row>
    <row r="3792" spans="1:3" x14ac:dyDescent="0.2">
      <c r="A3792" t="s">
        <v>248</v>
      </c>
      <c r="B3792" s="4">
        <f t="shared" ca="1" si="125"/>
        <v>45329</v>
      </c>
      <c r="C3792" s="5">
        <v>39710</v>
      </c>
    </row>
    <row r="3793" spans="1:3" x14ac:dyDescent="0.2">
      <c r="A3793" t="s">
        <v>314</v>
      </c>
      <c r="B3793" s="4">
        <f t="shared" ca="1" si="125"/>
        <v>45329</v>
      </c>
      <c r="C3793" s="5">
        <v>62290</v>
      </c>
    </row>
    <row r="3794" spans="1:3" x14ac:dyDescent="0.2">
      <c r="A3794" t="s">
        <v>328</v>
      </c>
      <c r="B3794" s="4">
        <f t="shared" ca="1" si="125"/>
        <v>45329</v>
      </c>
      <c r="C3794" s="5">
        <v>63520</v>
      </c>
    </row>
    <row r="3795" spans="1:3" x14ac:dyDescent="0.2">
      <c r="A3795" t="s">
        <v>333</v>
      </c>
      <c r="B3795" s="4">
        <f t="shared" ca="1" si="125"/>
        <v>45329</v>
      </c>
      <c r="C3795" s="5">
        <v>57350</v>
      </c>
    </row>
    <row r="3796" spans="1:3" x14ac:dyDescent="0.2">
      <c r="A3796" t="s">
        <v>347</v>
      </c>
      <c r="B3796" s="4">
        <f t="shared" ca="1" si="125"/>
        <v>45329</v>
      </c>
      <c r="C3796" s="5">
        <v>77765</v>
      </c>
    </row>
    <row r="3797" spans="1:3" x14ac:dyDescent="0.2">
      <c r="A3797" t="s">
        <v>362</v>
      </c>
      <c r="B3797" s="4">
        <f t="shared" ca="1" si="125"/>
        <v>45329</v>
      </c>
      <c r="C3797" s="5">
        <v>60675</v>
      </c>
    </row>
    <row r="3798" spans="1:3" x14ac:dyDescent="0.2">
      <c r="A3798" t="s">
        <v>368</v>
      </c>
      <c r="B3798" s="4">
        <f t="shared" ca="1" si="125"/>
        <v>45329</v>
      </c>
      <c r="C3798" s="5">
        <v>51990</v>
      </c>
    </row>
    <row r="3799" spans="1:3" x14ac:dyDescent="0.2">
      <c r="A3799" t="s">
        <v>372</v>
      </c>
      <c r="B3799" s="4">
        <f t="shared" ca="1" si="125"/>
        <v>45329</v>
      </c>
      <c r="C3799" s="5">
        <v>58950</v>
      </c>
    </row>
    <row r="3800" spans="1:3" x14ac:dyDescent="0.2">
      <c r="A3800" t="s">
        <v>381</v>
      </c>
      <c r="B3800" s="4">
        <f t="shared" ca="1" si="125"/>
        <v>45329</v>
      </c>
      <c r="C3800" s="5">
        <v>67695</v>
      </c>
    </row>
    <row r="3801" spans="1:3" x14ac:dyDescent="0.2">
      <c r="A3801" t="s">
        <v>388</v>
      </c>
      <c r="B3801" s="4">
        <f t="shared" ca="1" si="125"/>
        <v>45329</v>
      </c>
      <c r="C3801" s="5">
        <v>43390</v>
      </c>
    </row>
    <row r="3802" spans="1:3" x14ac:dyDescent="0.2">
      <c r="A3802" t="s">
        <v>389</v>
      </c>
      <c r="B3802" s="4">
        <f t="shared" ca="1" si="125"/>
        <v>45329</v>
      </c>
      <c r="C3802" s="5">
        <v>26320</v>
      </c>
    </row>
    <row r="3803" spans="1:3" x14ac:dyDescent="0.2">
      <c r="A3803" t="s">
        <v>405</v>
      </c>
      <c r="B3803" s="4">
        <f t="shared" ca="1" si="125"/>
        <v>45329</v>
      </c>
      <c r="C3803" s="5">
        <v>25210</v>
      </c>
    </row>
    <row r="3804" spans="1:3" x14ac:dyDescent="0.2">
      <c r="A3804" t="s">
        <v>413</v>
      </c>
      <c r="B3804" s="4">
        <f t="shared" ca="1" si="125"/>
        <v>45329</v>
      </c>
      <c r="C3804" s="5">
        <v>77655</v>
      </c>
    </row>
    <row r="3805" spans="1:3" x14ac:dyDescent="0.2">
      <c r="A3805" t="s">
        <v>49</v>
      </c>
      <c r="B3805" s="4">
        <f t="shared" ref="B3805:B3836" ca="1" si="126">TODAY()-74</f>
        <v>45330</v>
      </c>
      <c r="C3805" s="5">
        <v>72765</v>
      </c>
    </row>
    <row r="3806" spans="1:3" x14ac:dyDescent="0.2">
      <c r="A3806" t="s">
        <v>59</v>
      </c>
      <c r="B3806" s="4">
        <f t="shared" ca="1" si="126"/>
        <v>45330</v>
      </c>
      <c r="C3806" s="5">
        <v>57340</v>
      </c>
    </row>
    <row r="3807" spans="1:3" x14ac:dyDescent="0.2">
      <c r="A3807" t="s">
        <v>66</v>
      </c>
      <c r="B3807" s="4">
        <f t="shared" ca="1" si="126"/>
        <v>45330</v>
      </c>
      <c r="C3807" s="5">
        <v>12585</v>
      </c>
    </row>
    <row r="3808" spans="1:3" x14ac:dyDescent="0.2">
      <c r="A3808" t="s">
        <v>78</v>
      </c>
      <c r="B3808" s="4">
        <f t="shared" ca="1" si="126"/>
        <v>45330</v>
      </c>
      <c r="C3808" s="5">
        <v>12225</v>
      </c>
    </row>
    <row r="3809" spans="1:3" x14ac:dyDescent="0.2">
      <c r="A3809" t="s">
        <v>103</v>
      </c>
      <c r="B3809" s="4">
        <f t="shared" ca="1" si="126"/>
        <v>45330</v>
      </c>
      <c r="C3809" s="5">
        <v>23585</v>
      </c>
    </row>
    <row r="3810" spans="1:3" x14ac:dyDescent="0.2">
      <c r="A3810" t="s">
        <v>110</v>
      </c>
      <c r="B3810" s="4">
        <f t="shared" ca="1" si="126"/>
        <v>45330</v>
      </c>
      <c r="C3810" s="5">
        <v>66245</v>
      </c>
    </row>
    <row r="3811" spans="1:3" x14ac:dyDescent="0.2">
      <c r="A3811" t="s">
        <v>125</v>
      </c>
      <c r="B3811" s="4">
        <f t="shared" ca="1" si="126"/>
        <v>45330</v>
      </c>
      <c r="C3811" s="5">
        <v>55590</v>
      </c>
    </row>
    <row r="3812" spans="1:3" x14ac:dyDescent="0.2">
      <c r="A3812" t="s">
        <v>127</v>
      </c>
      <c r="B3812" s="4">
        <f t="shared" ca="1" si="126"/>
        <v>45330</v>
      </c>
      <c r="C3812" s="5">
        <v>51370</v>
      </c>
    </row>
    <row r="3813" spans="1:3" x14ac:dyDescent="0.2">
      <c r="A3813" t="s">
        <v>141</v>
      </c>
      <c r="B3813" s="4">
        <f t="shared" ca="1" si="126"/>
        <v>45330</v>
      </c>
      <c r="C3813" s="5">
        <v>72735</v>
      </c>
    </row>
    <row r="3814" spans="1:3" x14ac:dyDescent="0.2">
      <c r="A3814" t="s">
        <v>152</v>
      </c>
      <c r="B3814" s="4">
        <f t="shared" ca="1" si="126"/>
        <v>45330</v>
      </c>
      <c r="C3814" s="5">
        <v>20190</v>
      </c>
    </row>
    <row r="3815" spans="1:3" x14ac:dyDescent="0.2">
      <c r="A3815" t="s">
        <v>183</v>
      </c>
      <c r="B3815" s="4">
        <f t="shared" ca="1" si="126"/>
        <v>45330</v>
      </c>
      <c r="C3815" s="5">
        <v>6810</v>
      </c>
    </row>
    <row r="3816" spans="1:3" x14ac:dyDescent="0.2">
      <c r="A3816" t="s">
        <v>198</v>
      </c>
      <c r="B3816" s="4">
        <f t="shared" ca="1" si="126"/>
        <v>45330</v>
      </c>
      <c r="C3816" s="5">
        <v>15680</v>
      </c>
    </row>
    <row r="3817" spans="1:3" x14ac:dyDescent="0.2">
      <c r="A3817" t="s">
        <v>227</v>
      </c>
      <c r="B3817" s="4">
        <f t="shared" ca="1" si="126"/>
        <v>45330</v>
      </c>
      <c r="C3817" s="5">
        <v>46135</v>
      </c>
    </row>
    <row r="3818" spans="1:3" x14ac:dyDescent="0.2">
      <c r="A3818" t="s">
        <v>242</v>
      </c>
      <c r="B3818" s="4">
        <f t="shared" ca="1" si="126"/>
        <v>45330</v>
      </c>
      <c r="C3818" s="5">
        <v>13865</v>
      </c>
    </row>
    <row r="3819" spans="1:3" x14ac:dyDescent="0.2">
      <c r="A3819" t="s">
        <v>245</v>
      </c>
      <c r="B3819" s="4">
        <f t="shared" ca="1" si="126"/>
        <v>45330</v>
      </c>
      <c r="C3819" s="5">
        <v>57680</v>
      </c>
    </row>
    <row r="3820" spans="1:3" x14ac:dyDescent="0.2">
      <c r="A3820" t="s">
        <v>261</v>
      </c>
      <c r="B3820" s="4">
        <f t="shared" ca="1" si="126"/>
        <v>45330</v>
      </c>
      <c r="C3820" s="5">
        <v>51800</v>
      </c>
    </row>
    <row r="3821" spans="1:3" x14ac:dyDescent="0.2">
      <c r="A3821" t="s">
        <v>288</v>
      </c>
      <c r="B3821" s="4">
        <f t="shared" ca="1" si="126"/>
        <v>45330</v>
      </c>
      <c r="C3821" s="5">
        <v>38855</v>
      </c>
    </row>
    <row r="3822" spans="1:3" x14ac:dyDescent="0.2">
      <c r="A3822" t="s">
        <v>300</v>
      </c>
      <c r="B3822" s="4">
        <f t="shared" ca="1" si="126"/>
        <v>45330</v>
      </c>
      <c r="C3822" s="5">
        <v>51660</v>
      </c>
    </row>
    <row r="3823" spans="1:3" x14ac:dyDescent="0.2">
      <c r="A3823" t="s">
        <v>302</v>
      </c>
      <c r="B3823" s="4">
        <f t="shared" ca="1" si="126"/>
        <v>45330</v>
      </c>
      <c r="C3823" s="5">
        <v>41535</v>
      </c>
    </row>
    <row r="3824" spans="1:3" x14ac:dyDescent="0.2">
      <c r="A3824" t="s">
        <v>313</v>
      </c>
      <c r="B3824" s="4">
        <f t="shared" ca="1" si="126"/>
        <v>45330</v>
      </c>
      <c r="C3824" s="5">
        <v>81790</v>
      </c>
    </row>
    <row r="3825" spans="1:3" x14ac:dyDescent="0.2">
      <c r="A3825" t="s">
        <v>320</v>
      </c>
      <c r="B3825" s="4">
        <f t="shared" ca="1" si="126"/>
        <v>45330</v>
      </c>
      <c r="C3825" s="5">
        <v>18740</v>
      </c>
    </row>
    <row r="3826" spans="1:3" x14ac:dyDescent="0.2">
      <c r="A3826" t="s">
        <v>328</v>
      </c>
      <c r="B3826" s="4">
        <f t="shared" ca="1" si="126"/>
        <v>45330</v>
      </c>
      <c r="C3826" s="5">
        <v>45940</v>
      </c>
    </row>
    <row r="3827" spans="1:3" x14ac:dyDescent="0.2">
      <c r="A3827" t="s">
        <v>352</v>
      </c>
      <c r="B3827" s="4">
        <f t="shared" ca="1" si="126"/>
        <v>45330</v>
      </c>
      <c r="C3827" s="5">
        <v>61210</v>
      </c>
    </row>
    <row r="3828" spans="1:3" x14ac:dyDescent="0.2">
      <c r="A3828" t="s">
        <v>356</v>
      </c>
      <c r="B3828" s="4">
        <f t="shared" ca="1" si="126"/>
        <v>45330</v>
      </c>
      <c r="C3828" s="5">
        <v>77130</v>
      </c>
    </row>
    <row r="3829" spans="1:3" x14ac:dyDescent="0.2">
      <c r="A3829" t="s">
        <v>357</v>
      </c>
      <c r="B3829" s="4">
        <f t="shared" ca="1" si="126"/>
        <v>45330</v>
      </c>
      <c r="C3829" s="5">
        <v>78045</v>
      </c>
    </row>
    <row r="3830" spans="1:3" x14ac:dyDescent="0.2">
      <c r="A3830" t="s">
        <v>363</v>
      </c>
      <c r="B3830" s="4">
        <f t="shared" ca="1" si="126"/>
        <v>45330</v>
      </c>
      <c r="C3830" s="5">
        <v>76285</v>
      </c>
    </row>
    <row r="3831" spans="1:3" x14ac:dyDescent="0.2">
      <c r="A3831" t="s">
        <v>371</v>
      </c>
      <c r="B3831" s="4">
        <f t="shared" ca="1" si="126"/>
        <v>45330</v>
      </c>
      <c r="C3831" s="5">
        <v>22485</v>
      </c>
    </row>
    <row r="3832" spans="1:3" x14ac:dyDescent="0.2">
      <c r="A3832" t="s">
        <v>375</v>
      </c>
      <c r="B3832" s="4">
        <f t="shared" ca="1" si="126"/>
        <v>45330</v>
      </c>
      <c r="C3832" s="5">
        <v>19570</v>
      </c>
    </row>
    <row r="3833" spans="1:3" x14ac:dyDescent="0.2">
      <c r="A3833" t="s">
        <v>388</v>
      </c>
      <c r="B3833" s="4">
        <f t="shared" ca="1" si="126"/>
        <v>45330</v>
      </c>
      <c r="C3833" s="5">
        <v>81530</v>
      </c>
    </row>
    <row r="3834" spans="1:3" x14ac:dyDescent="0.2">
      <c r="A3834" t="s">
        <v>413</v>
      </c>
      <c r="B3834" s="4">
        <f t="shared" ca="1" si="126"/>
        <v>45330</v>
      </c>
      <c r="C3834" s="5">
        <v>82415</v>
      </c>
    </row>
    <row r="3835" spans="1:3" x14ac:dyDescent="0.2">
      <c r="A3835" t="s">
        <v>436</v>
      </c>
      <c r="B3835" s="4">
        <f t="shared" ca="1" si="126"/>
        <v>45330</v>
      </c>
      <c r="C3835" s="5">
        <v>80260</v>
      </c>
    </row>
    <row r="3836" spans="1:3" x14ac:dyDescent="0.2">
      <c r="A3836" t="s">
        <v>445</v>
      </c>
      <c r="B3836" s="4">
        <f t="shared" ca="1" si="126"/>
        <v>45330</v>
      </c>
      <c r="C3836" s="5">
        <v>30570</v>
      </c>
    </row>
    <row r="3837" spans="1:3" x14ac:dyDescent="0.2">
      <c r="A3837" t="s">
        <v>49</v>
      </c>
      <c r="B3837" s="4">
        <f t="shared" ref="B3837:B3853" ca="1" si="127">TODAY()-73</f>
        <v>45331</v>
      </c>
      <c r="C3837" s="5">
        <v>20475</v>
      </c>
    </row>
    <row r="3838" spans="1:3" x14ac:dyDescent="0.2">
      <c r="A3838" t="s">
        <v>64</v>
      </c>
      <c r="B3838" s="4">
        <f t="shared" ca="1" si="127"/>
        <v>45331</v>
      </c>
      <c r="C3838" s="5">
        <v>24625</v>
      </c>
    </row>
    <row r="3839" spans="1:3" x14ac:dyDescent="0.2">
      <c r="A3839" t="s">
        <v>80</v>
      </c>
      <c r="B3839" s="4">
        <f t="shared" ca="1" si="127"/>
        <v>45331</v>
      </c>
      <c r="C3839" s="5">
        <v>55600</v>
      </c>
    </row>
    <row r="3840" spans="1:3" x14ac:dyDescent="0.2">
      <c r="A3840" t="s">
        <v>108</v>
      </c>
      <c r="B3840" s="4">
        <f t="shared" ca="1" si="127"/>
        <v>45331</v>
      </c>
      <c r="C3840" s="5">
        <v>66350</v>
      </c>
    </row>
    <row r="3841" spans="1:3" x14ac:dyDescent="0.2">
      <c r="A3841" t="s">
        <v>110</v>
      </c>
      <c r="B3841" s="4">
        <f t="shared" ca="1" si="127"/>
        <v>45331</v>
      </c>
      <c r="C3841" s="5">
        <v>49705</v>
      </c>
    </row>
    <row r="3842" spans="1:3" x14ac:dyDescent="0.2">
      <c r="A3842" t="s">
        <v>127</v>
      </c>
      <c r="B3842" s="4">
        <f t="shared" ca="1" si="127"/>
        <v>45331</v>
      </c>
      <c r="C3842" s="5">
        <v>74405</v>
      </c>
    </row>
    <row r="3843" spans="1:3" x14ac:dyDescent="0.2">
      <c r="A3843" t="s">
        <v>143</v>
      </c>
      <c r="B3843" s="4">
        <f t="shared" ca="1" si="127"/>
        <v>45331</v>
      </c>
      <c r="C3843" s="5">
        <v>31990</v>
      </c>
    </row>
    <row r="3844" spans="1:3" x14ac:dyDescent="0.2">
      <c r="A3844" t="s">
        <v>148</v>
      </c>
      <c r="B3844" s="4">
        <f t="shared" ca="1" si="127"/>
        <v>45331</v>
      </c>
      <c r="C3844" s="5">
        <v>50450</v>
      </c>
    </row>
    <row r="3845" spans="1:3" x14ac:dyDescent="0.2">
      <c r="A3845" t="s">
        <v>165</v>
      </c>
      <c r="B3845" s="4">
        <f t="shared" ca="1" si="127"/>
        <v>45331</v>
      </c>
      <c r="C3845" s="5">
        <v>38690</v>
      </c>
    </row>
    <row r="3846" spans="1:3" x14ac:dyDescent="0.2">
      <c r="A3846" t="s">
        <v>176</v>
      </c>
      <c r="B3846" s="4">
        <f t="shared" ca="1" si="127"/>
        <v>45331</v>
      </c>
      <c r="C3846" s="5">
        <v>48080</v>
      </c>
    </row>
    <row r="3847" spans="1:3" x14ac:dyDescent="0.2">
      <c r="A3847" t="s">
        <v>183</v>
      </c>
      <c r="B3847" s="4">
        <f t="shared" ca="1" si="127"/>
        <v>45331</v>
      </c>
      <c r="C3847" s="5">
        <v>32730</v>
      </c>
    </row>
    <row r="3848" spans="1:3" x14ac:dyDescent="0.2">
      <c r="A3848" t="s">
        <v>244</v>
      </c>
      <c r="B3848" s="4">
        <f t="shared" ca="1" si="127"/>
        <v>45331</v>
      </c>
      <c r="C3848" s="5">
        <v>14890</v>
      </c>
    </row>
    <row r="3849" spans="1:3" x14ac:dyDescent="0.2">
      <c r="A3849" t="s">
        <v>245</v>
      </c>
      <c r="B3849" s="4">
        <f t="shared" ca="1" si="127"/>
        <v>45331</v>
      </c>
      <c r="C3849" s="5">
        <v>26855</v>
      </c>
    </row>
    <row r="3850" spans="1:3" x14ac:dyDescent="0.2">
      <c r="A3850" t="s">
        <v>347</v>
      </c>
      <c r="B3850" s="4">
        <f t="shared" ca="1" si="127"/>
        <v>45331</v>
      </c>
      <c r="C3850" s="5">
        <v>9255</v>
      </c>
    </row>
    <row r="3851" spans="1:3" x14ac:dyDescent="0.2">
      <c r="A3851" t="s">
        <v>356</v>
      </c>
      <c r="B3851" s="4">
        <f t="shared" ca="1" si="127"/>
        <v>45331</v>
      </c>
      <c r="C3851" s="5">
        <v>75185</v>
      </c>
    </row>
    <row r="3852" spans="1:3" x14ac:dyDescent="0.2">
      <c r="A3852" t="s">
        <v>431</v>
      </c>
      <c r="B3852" s="4">
        <f t="shared" ca="1" si="127"/>
        <v>45331</v>
      </c>
      <c r="C3852" s="5">
        <v>12530</v>
      </c>
    </row>
    <row r="3853" spans="1:3" x14ac:dyDescent="0.2">
      <c r="A3853" t="s">
        <v>436</v>
      </c>
      <c r="B3853" s="4">
        <f t="shared" ca="1" si="127"/>
        <v>45331</v>
      </c>
      <c r="C3853" s="5">
        <v>73705</v>
      </c>
    </row>
    <row r="3854" spans="1:3" x14ac:dyDescent="0.2">
      <c r="A3854" t="s">
        <v>64</v>
      </c>
      <c r="B3854" s="4">
        <f t="shared" ref="B3854:B3878" ca="1" si="128">TODAY()-72</f>
        <v>45332</v>
      </c>
      <c r="C3854" s="5">
        <v>39015</v>
      </c>
    </row>
    <row r="3855" spans="1:3" x14ac:dyDescent="0.2">
      <c r="A3855" t="s">
        <v>103</v>
      </c>
      <c r="B3855" s="4">
        <f t="shared" ca="1" si="128"/>
        <v>45332</v>
      </c>
      <c r="C3855" s="5">
        <v>70670</v>
      </c>
    </row>
    <row r="3856" spans="1:3" x14ac:dyDescent="0.2">
      <c r="A3856" t="s">
        <v>127</v>
      </c>
      <c r="B3856" s="4">
        <f t="shared" ca="1" si="128"/>
        <v>45332</v>
      </c>
      <c r="C3856" s="5">
        <v>57685</v>
      </c>
    </row>
    <row r="3857" spans="1:3" x14ac:dyDescent="0.2">
      <c r="A3857" t="s">
        <v>133</v>
      </c>
      <c r="B3857" s="4">
        <f t="shared" ca="1" si="128"/>
        <v>45332</v>
      </c>
      <c r="C3857" s="5">
        <v>55775</v>
      </c>
    </row>
    <row r="3858" spans="1:3" x14ac:dyDescent="0.2">
      <c r="A3858" t="s">
        <v>141</v>
      </c>
      <c r="B3858" s="4">
        <f t="shared" ca="1" si="128"/>
        <v>45332</v>
      </c>
      <c r="C3858" s="5">
        <v>6650</v>
      </c>
    </row>
    <row r="3859" spans="1:3" x14ac:dyDescent="0.2">
      <c r="A3859" t="s">
        <v>148</v>
      </c>
      <c r="B3859" s="4">
        <f t="shared" ca="1" si="128"/>
        <v>45332</v>
      </c>
      <c r="C3859" s="5">
        <v>23370</v>
      </c>
    </row>
    <row r="3860" spans="1:3" x14ac:dyDescent="0.2">
      <c r="A3860" t="s">
        <v>152</v>
      </c>
      <c r="B3860" s="4">
        <f t="shared" ca="1" si="128"/>
        <v>45332</v>
      </c>
      <c r="C3860" s="5">
        <v>67515</v>
      </c>
    </row>
    <row r="3861" spans="1:3" x14ac:dyDescent="0.2">
      <c r="A3861" t="s">
        <v>161</v>
      </c>
      <c r="B3861" s="4">
        <f t="shared" ca="1" si="128"/>
        <v>45332</v>
      </c>
      <c r="C3861" s="5">
        <v>74720</v>
      </c>
    </row>
    <row r="3862" spans="1:3" x14ac:dyDescent="0.2">
      <c r="A3862" t="s">
        <v>162</v>
      </c>
      <c r="B3862" s="4">
        <f t="shared" ca="1" si="128"/>
        <v>45332</v>
      </c>
      <c r="C3862" s="5">
        <v>65635</v>
      </c>
    </row>
    <row r="3863" spans="1:3" x14ac:dyDescent="0.2">
      <c r="A3863" t="s">
        <v>165</v>
      </c>
      <c r="B3863" s="4">
        <f t="shared" ca="1" si="128"/>
        <v>45332</v>
      </c>
      <c r="C3863" s="5">
        <v>32090</v>
      </c>
    </row>
    <row r="3864" spans="1:3" x14ac:dyDescent="0.2">
      <c r="A3864" t="s">
        <v>181</v>
      </c>
      <c r="B3864" s="4">
        <f t="shared" ca="1" si="128"/>
        <v>45332</v>
      </c>
      <c r="C3864" s="5">
        <v>48040</v>
      </c>
    </row>
    <row r="3865" spans="1:3" x14ac:dyDescent="0.2">
      <c r="A3865" t="s">
        <v>187</v>
      </c>
      <c r="B3865" s="4">
        <f t="shared" ca="1" si="128"/>
        <v>45332</v>
      </c>
      <c r="C3865" s="5">
        <v>12990</v>
      </c>
    </row>
    <row r="3866" spans="1:3" x14ac:dyDescent="0.2">
      <c r="A3866" t="s">
        <v>204</v>
      </c>
      <c r="B3866" s="4">
        <f t="shared" ca="1" si="128"/>
        <v>45332</v>
      </c>
      <c r="C3866" s="5">
        <v>75975</v>
      </c>
    </row>
    <row r="3867" spans="1:3" x14ac:dyDescent="0.2">
      <c r="A3867" t="s">
        <v>208</v>
      </c>
      <c r="B3867" s="4">
        <f t="shared" ca="1" si="128"/>
        <v>45332</v>
      </c>
      <c r="C3867" s="5">
        <v>28610</v>
      </c>
    </row>
    <row r="3868" spans="1:3" x14ac:dyDescent="0.2">
      <c r="A3868" t="s">
        <v>245</v>
      </c>
      <c r="B3868" s="4">
        <f t="shared" ca="1" si="128"/>
        <v>45332</v>
      </c>
      <c r="C3868" s="5">
        <v>49385</v>
      </c>
    </row>
    <row r="3869" spans="1:3" x14ac:dyDescent="0.2">
      <c r="A3869" t="s">
        <v>306</v>
      </c>
      <c r="B3869" s="4">
        <f t="shared" ca="1" si="128"/>
        <v>45332</v>
      </c>
      <c r="C3869" s="5">
        <v>39885</v>
      </c>
    </row>
    <row r="3870" spans="1:3" x14ac:dyDescent="0.2">
      <c r="A3870" t="s">
        <v>362</v>
      </c>
      <c r="B3870" s="4">
        <f t="shared" ca="1" si="128"/>
        <v>45332</v>
      </c>
      <c r="C3870" s="5">
        <v>39755</v>
      </c>
    </row>
    <row r="3871" spans="1:3" x14ac:dyDescent="0.2">
      <c r="A3871" t="s">
        <v>388</v>
      </c>
      <c r="B3871" s="4">
        <f t="shared" ca="1" si="128"/>
        <v>45332</v>
      </c>
      <c r="C3871" s="5">
        <v>61665</v>
      </c>
    </row>
    <row r="3872" spans="1:3" x14ac:dyDescent="0.2">
      <c r="A3872" t="s">
        <v>393</v>
      </c>
      <c r="B3872" s="4">
        <f t="shared" ca="1" si="128"/>
        <v>45332</v>
      </c>
      <c r="C3872" s="5">
        <v>69810</v>
      </c>
    </row>
    <row r="3873" spans="1:3" x14ac:dyDescent="0.2">
      <c r="A3873" t="s">
        <v>400</v>
      </c>
      <c r="B3873" s="4">
        <f t="shared" ca="1" si="128"/>
        <v>45332</v>
      </c>
      <c r="C3873" s="5">
        <v>56480</v>
      </c>
    </row>
    <row r="3874" spans="1:3" x14ac:dyDescent="0.2">
      <c r="A3874" t="s">
        <v>405</v>
      </c>
      <c r="B3874" s="4">
        <f t="shared" ca="1" si="128"/>
        <v>45332</v>
      </c>
      <c r="C3874" s="5">
        <v>9000</v>
      </c>
    </row>
    <row r="3875" spans="1:3" x14ac:dyDescent="0.2">
      <c r="A3875" t="s">
        <v>413</v>
      </c>
      <c r="B3875" s="4">
        <f t="shared" ca="1" si="128"/>
        <v>45332</v>
      </c>
      <c r="C3875" s="5">
        <v>44585</v>
      </c>
    </row>
    <row r="3876" spans="1:3" x14ac:dyDescent="0.2">
      <c r="A3876" t="s">
        <v>423</v>
      </c>
      <c r="B3876" s="4">
        <f t="shared" ca="1" si="128"/>
        <v>45332</v>
      </c>
      <c r="C3876" s="5">
        <v>6445</v>
      </c>
    </row>
    <row r="3877" spans="1:3" x14ac:dyDescent="0.2">
      <c r="A3877" t="s">
        <v>436</v>
      </c>
      <c r="B3877" s="4">
        <f t="shared" ca="1" si="128"/>
        <v>45332</v>
      </c>
      <c r="C3877" s="5">
        <v>66705</v>
      </c>
    </row>
    <row r="3878" spans="1:3" x14ac:dyDescent="0.2">
      <c r="A3878" t="s">
        <v>441</v>
      </c>
      <c r="B3878" s="4">
        <f t="shared" ca="1" si="128"/>
        <v>45332</v>
      </c>
      <c r="C3878" s="5">
        <v>31115</v>
      </c>
    </row>
    <row r="3879" spans="1:3" x14ac:dyDescent="0.2">
      <c r="A3879" t="s">
        <v>72</v>
      </c>
      <c r="B3879" s="4">
        <f t="shared" ref="B3879:B3898" ca="1" si="129">TODAY()-71</f>
        <v>45333</v>
      </c>
      <c r="C3879" s="5">
        <v>48785</v>
      </c>
    </row>
    <row r="3880" spans="1:3" x14ac:dyDescent="0.2">
      <c r="A3880" t="s">
        <v>113</v>
      </c>
      <c r="B3880" s="4">
        <f t="shared" ca="1" si="129"/>
        <v>45333</v>
      </c>
      <c r="C3880" s="5">
        <v>68890</v>
      </c>
    </row>
    <row r="3881" spans="1:3" x14ac:dyDescent="0.2">
      <c r="A3881" t="s">
        <v>157</v>
      </c>
      <c r="B3881" s="4">
        <f t="shared" ca="1" si="129"/>
        <v>45333</v>
      </c>
      <c r="C3881" s="5">
        <v>52335</v>
      </c>
    </row>
    <row r="3882" spans="1:3" x14ac:dyDescent="0.2">
      <c r="A3882" t="s">
        <v>158</v>
      </c>
      <c r="B3882" s="4">
        <f t="shared" ca="1" si="129"/>
        <v>45333</v>
      </c>
      <c r="C3882" s="5">
        <v>45415</v>
      </c>
    </row>
    <row r="3883" spans="1:3" x14ac:dyDescent="0.2">
      <c r="A3883" t="s">
        <v>187</v>
      </c>
      <c r="B3883" s="4">
        <f t="shared" ca="1" si="129"/>
        <v>45333</v>
      </c>
      <c r="C3883" s="5">
        <v>35235</v>
      </c>
    </row>
    <row r="3884" spans="1:3" x14ac:dyDescent="0.2">
      <c r="A3884" t="s">
        <v>245</v>
      </c>
      <c r="B3884" s="4">
        <f t="shared" ca="1" si="129"/>
        <v>45333</v>
      </c>
      <c r="C3884" s="5">
        <v>64580</v>
      </c>
    </row>
    <row r="3885" spans="1:3" x14ac:dyDescent="0.2">
      <c r="A3885" t="s">
        <v>261</v>
      </c>
      <c r="B3885" s="4">
        <f t="shared" ca="1" si="129"/>
        <v>45333</v>
      </c>
      <c r="C3885" s="5">
        <v>67580</v>
      </c>
    </row>
    <row r="3886" spans="1:3" x14ac:dyDescent="0.2">
      <c r="A3886" t="s">
        <v>300</v>
      </c>
      <c r="B3886" s="4">
        <f t="shared" ca="1" si="129"/>
        <v>45333</v>
      </c>
      <c r="C3886" s="5">
        <v>41120</v>
      </c>
    </row>
    <row r="3887" spans="1:3" x14ac:dyDescent="0.2">
      <c r="A3887" t="s">
        <v>302</v>
      </c>
      <c r="B3887" s="4">
        <f t="shared" ca="1" si="129"/>
        <v>45333</v>
      </c>
      <c r="C3887" s="5">
        <v>37595</v>
      </c>
    </row>
    <row r="3888" spans="1:3" x14ac:dyDescent="0.2">
      <c r="A3888" t="s">
        <v>314</v>
      </c>
      <c r="B3888" s="4">
        <f t="shared" ca="1" si="129"/>
        <v>45333</v>
      </c>
      <c r="C3888" s="5">
        <v>72830</v>
      </c>
    </row>
    <row r="3889" spans="1:3" x14ac:dyDescent="0.2">
      <c r="A3889" t="s">
        <v>340</v>
      </c>
      <c r="B3889" s="4">
        <f t="shared" ca="1" si="129"/>
        <v>45333</v>
      </c>
      <c r="C3889" s="5">
        <v>83540</v>
      </c>
    </row>
    <row r="3890" spans="1:3" x14ac:dyDescent="0.2">
      <c r="A3890" t="s">
        <v>352</v>
      </c>
      <c r="B3890" s="4">
        <f t="shared" ca="1" si="129"/>
        <v>45333</v>
      </c>
      <c r="C3890" s="5">
        <v>52180</v>
      </c>
    </row>
    <row r="3891" spans="1:3" x14ac:dyDescent="0.2">
      <c r="A3891" t="s">
        <v>360</v>
      </c>
      <c r="B3891" s="4">
        <f t="shared" ca="1" si="129"/>
        <v>45333</v>
      </c>
      <c r="C3891" s="5">
        <v>60730</v>
      </c>
    </row>
    <row r="3892" spans="1:3" x14ac:dyDescent="0.2">
      <c r="A3892" t="s">
        <v>362</v>
      </c>
      <c r="B3892" s="4">
        <f t="shared" ca="1" si="129"/>
        <v>45333</v>
      </c>
      <c r="C3892" s="5">
        <v>23670</v>
      </c>
    </row>
    <row r="3893" spans="1:3" x14ac:dyDescent="0.2">
      <c r="A3893" t="s">
        <v>371</v>
      </c>
      <c r="B3893" s="4">
        <f t="shared" ca="1" si="129"/>
        <v>45333</v>
      </c>
      <c r="C3893" s="5">
        <v>69350</v>
      </c>
    </row>
    <row r="3894" spans="1:3" x14ac:dyDescent="0.2">
      <c r="A3894" t="s">
        <v>418</v>
      </c>
      <c r="B3894" s="4">
        <f t="shared" ca="1" si="129"/>
        <v>45333</v>
      </c>
      <c r="C3894" s="5">
        <v>31075</v>
      </c>
    </row>
    <row r="3895" spans="1:3" x14ac:dyDescent="0.2">
      <c r="A3895" t="s">
        <v>420</v>
      </c>
      <c r="B3895" s="4">
        <f t="shared" ca="1" si="129"/>
        <v>45333</v>
      </c>
      <c r="C3895" s="5">
        <v>80075</v>
      </c>
    </row>
    <row r="3896" spans="1:3" x14ac:dyDescent="0.2">
      <c r="A3896" t="s">
        <v>423</v>
      </c>
      <c r="B3896" s="4">
        <f t="shared" ca="1" si="129"/>
        <v>45333</v>
      </c>
      <c r="C3896" s="5">
        <v>69215</v>
      </c>
    </row>
    <row r="3897" spans="1:3" x14ac:dyDescent="0.2">
      <c r="A3897" t="s">
        <v>430</v>
      </c>
      <c r="B3897" s="4">
        <f t="shared" ca="1" si="129"/>
        <v>45333</v>
      </c>
      <c r="C3897" s="5">
        <v>65660</v>
      </c>
    </row>
    <row r="3898" spans="1:3" x14ac:dyDescent="0.2">
      <c r="A3898" t="s">
        <v>441</v>
      </c>
      <c r="B3898" s="4">
        <f t="shared" ca="1" si="129"/>
        <v>45333</v>
      </c>
      <c r="C3898" s="5">
        <v>80675</v>
      </c>
    </row>
    <row r="3899" spans="1:3" x14ac:dyDescent="0.2">
      <c r="A3899" t="s">
        <v>51</v>
      </c>
      <c r="B3899" s="4">
        <f t="shared" ref="B3899:B3922" ca="1" si="130">TODAY()-70</f>
        <v>45334</v>
      </c>
      <c r="C3899" s="5">
        <v>33560</v>
      </c>
    </row>
    <row r="3900" spans="1:3" x14ac:dyDescent="0.2">
      <c r="A3900" t="s">
        <v>59</v>
      </c>
      <c r="B3900" s="4">
        <f t="shared" ca="1" si="130"/>
        <v>45334</v>
      </c>
      <c r="C3900" s="5">
        <v>32430</v>
      </c>
    </row>
    <row r="3901" spans="1:3" x14ac:dyDescent="0.2">
      <c r="A3901" t="s">
        <v>72</v>
      </c>
      <c r="B3901" s="4">
        <f t="shared" ca="1" si="130"/>
        <v>45334</v>
      </c>
      <c r="C3901" s="5">
        <v>34050</v>
      </c>
    </row>
    <row r="3902" spans="1:3" x14ac:dyDescent="0.2">
      <c r="A3902" t="s">
        <v>78</v>
      </c>
      <c r="B3902" s="4">
        <f t="shared" ca="1" si="130"/>
        <v>45334</v>
      </c>
      <c r="C3902" s="5">
        <v>83565</v>
      </c>
    </row>
    <row r="3903" spans="1:3" x14ac:dyDescent="0.2">
      <c r="A3903" t="s">
        <v>118</v>
      </c>
      <c r="B3903" s="4">
        <f t="shared" ca="1" si="130"/>
        <v>45334</v>
      </c>
      <c r="C3903" s="5">
        <v>57735</v>
      </c>
    </row>
    <row r="3904" spans="1:3" x14ac:dyDescent="0.2">
      <c r="A3904" t="s">
        <v>125</v>
      </c>
      <c r="B3904" s="4">
        <f t="shared" ca="1" si="130"/>
        <v>45334</v>
      </c>
      <c r="C3904" s="5">
        <v>53245</v>
      </c>
    </row>
    <row r="3905" spans="1:3" x14ac:dyDescent="0.2">
      <c r="A3905" t="s">
        <v>141</v>
      </c>
      <c r="B3905" s="4">
        <f t="shared" ca="1" si="130"/>
        <v>45334</v>
      </c>
      <c r="C3905" s="5">
        <v>68150</v>
      </c>
    </row>
    <row r="3906" spans="1:3" x14ac:dyDescent="0.2">
      <c r="A3906" t="s">
        <v>162</v>
      </c>
      <c r="B3906" s="4">
        <f t="shared" ca="1" si="130"/>
        <v>45334</v>
      </c>
      <c r="C3906" s="5">
        <v>25575</v>
      </c>
    </row>
    <row r="3907" spans="1:3" x14ac:dyDescent="0.2">
      <c r="A3907" t="s">
        <v>176</v>
      </c>
      <c r="B3907" s="4">
        <f t="shared" ca="1" si="130"/>
        <v>45334</v>
      </c>
      <c r="C3907" s="5">
        <v>30165</v>
      </c>
    </row>
    <row r="3908" spans="1:3" x14ac:dyDescent="0.2">
      <c r="A3908" t="s">
        <v>205</v>
      </c>
      <c r="B3908" s="4">
        <f t="shared" ca="1" si="130"/>
        <v>45334</v>
      </c>
      <c r="C3908" s="5">
        <v>81055</v>
      </c>
    </row>
    <row r="3909" spans="1:3" x14ac:dyDescent="0.2">
      <c r="A3909" t="s">
        <v>227</v>
      </c>
      <c r="B3909" s="4">
        <f t="shared" ca="1" si="130"/>
        <v>45334</v>
      </c>
      <c r="C3909" s="5">
        <v>63475</v>
      </c>
    </row>
    <row r="3910" spans="1:3" x14ac:dyDescent="0.2">
      <c r="A3910" t="s">
        <v>248</v>
      </c>
      <c r="B3910" s="4">
        <f t="shared" ca="1" si="130"/>
        <v>45334</v>
      </c>
      <c r="C3910" s="5">
        <v>34390</v>
      </c>
    </row>
    <row r="3911" spans="1:3" x14ac:dyDescent="0.2">
      <c r="A3911" t="s">
        <v>288</v>
      </c>
      <c r="B3911" s="4">
        <f t="shared" ca="1" si="130"/>
        <v>45334</v>
      </c>
      <c r="C3911" s="5">
        <v>5540</v>
      </c>
    </row>
    <row r="3912" spans="1:3" x14ac:dyDescent="0.2">
      <c r="A3912" t="s">
        <v>301</v>
      </c>
      <c r="B3912" s="4">
        <f t="shared" ca="1" si="130"/>
        <v>45334</v>
      </c>
      <c r="C3912" s="5">
        <v>77145</v>
      </c>
    </row>
    <row r="3913" spans="1:3" x14ac:dyDescent="0.2">
      <c r="A3913" t="s">
        <v>302</v>
      </c>
      <c r="B3913" s="4">
        <f t="shared" ca="1" si="130"/>
        <v>45334</v>
      </c>
      <c r="C3913" s="5">
        <v>38175</v>
      </c>
    </row>
    <row r="3914" spans="1:3" x14ac:dyDescent="0.2">
      <c r="A3914" t="s">
        <v>313</v>
      </c>
      <c r="B3914" s="4">
        <f t="shared" ca="1" si="130"/>
        <v>45334</v>
      </c>
      <c r="C3914" s="5">
        <v>66745</v>
      </c>
    </row>
    <row r="3915" spans="1:3" x14ac:dyDescent="0.2">
      <c r="A3915" t="s">
        <v>328</v>
      </c>
      <c r="B3915" s="4">
        <f t="shared" ca="1" si="130"/>
        <v>45334</v>
      </c>
      <c r="C3915" s="5">
        <v>37250</v>
      </c>
    </row>
    <row r="3916" spans="1:3" x14ac:dyDescent="0.2">
      <c r="A3916" t="s">
        <v>352</v>
      </c>
      <c r="B3916" s="4">
        <f t="shared" ca="1" si="130"/>
        <v>45334</v>
      </c>
      <c r="C3916" s="5">
        <v>52330</v>
      </c>
    </row>
    <row r="3917" spans="1:3" x14ac:dyDescent="0.2">
      <c r="A3917" t="s">
        <v>356</v>
      </c>
      <c r="B3917" s="4">
        <f t="shared" ca="1" si="130"/>
        <v>45334</v>
      </c>
      <c r="C3917" s="5">
        <v>70355</v>
      </c>
    </row>
    <row r="3918" spans="1:3" x14ac:dyDescent="0.2">
      <c r="A3918" t="s">
        <v>357</v>
      </c>
      <c r="B3918" s="4">
        <f t="shared" ca="1" si="130"/>
        <v>45334</v>
      </c>
      <c r="C3918" s="5">
        <v>80900</v>
      </c>
    </row>
    <row r="3919" spans="1:3" x14ac:dyDescent="0.2">
      <c r="A3919" t="s">
        <v>362</v>
      </c>
      <c r="B3919" s="4">
        <f t="shared" ca="1" si="130"/>
        <v>45334</v>
      </c>
      <c r="C3919" s="5">
        <v>25425</v>
      </c>
    </row>
    <row r="3920" spans="1:3" x14ac:dyDescent="0.2">
      <c r="A3920" t="s">
        <v>393</v>
      </c>
      <c r="B3920" s="4">
        <f t="shared" ca="1" si="130"/>
        <v>45334</v>
      </c>
      <c r="C3920" s="5">
        <v>53215</v>
      </c>
    </row>
    <row r="3921" spans="1:3" x14ac:dyDescent="0.2">
      <c r="A3921" t="s">
        <v>436</v>
      </c>
      <c r="B3921" s="4">
        <f t="shared" ca="1" si="130"/>
        <v>45334</v>
      </c>
      <c r="C3921" s="5">
        <v>49535</v>
      </c>
    </row>
    <row r="3922" spans="1:3" x14ac:dyDescent="0.2">
      <c r="A3922" t="s">
        <v>437</v>
      </c>
      <c r="B3922" s="4">
        <f t="shared" ca="1" si="130"/>
        <v>45334</v>
      </c>
      <c r="C3922" s="5">
        <v>24575</v>
      </c>
    </row>
    <row r="3923" spans="1:3" x14ac:dyDescent="0.2">
      <c r="A3923" t="s">
        <v>64</v>
      </c>
      <c r="B3923" s="4">
        <f t="shared" ref="B3923:B3954" ca="1" si="131">TODAY()-69</f>
        <v>45335</v>
      </c>
      <c r="C3923" s="5">
        <v>21770</v>
      </c>
    </row>
    <row r="3924" spans="1:3" x14ac:dyDescent="0.2">
      <c r="A3924" t="s">
        <v>66</v>
      </c>
      <c r="B3924" s="4">
        <f t="shared" ca="1" si="131"/>
        <v>45335</v>
      </c>
      <c r="C3924" s="5">
        <v>64560</v>
      </c>
    </row>
    <row r="3925" spans="1:3" x14ac:dyDescent="0.2">
      <c r="A3925" t="s">
        <v>93</v>
      </c>
      <c r="B3925" s="4">
        <f t="shared" ca="1" si="131"/>
        <v>45335</v>
      </c>
      <c r="C3925" s="5">
        <v>49410</v>
      </c>
    </row>
    <row r="3926" spans="1:3" x14ac:dyDescent="0.2">
      <c r="A3926" t="s">
        <v>97</v>
      </c>
      <c r="B3926" s="4">
        <f t="shared" ca="1" si="131"/>
        <v>45335</v>
      </c>
      <c r="C3926" s="5">
        <v>82955</v>
      </c>
    </row>
    <row r="3927" spans="1:3" x14ac:dyDescent="0.2">
      <c r="A3927" t="s">
        <v>108</v>
      </c>
      <c r="B3927" s="4">
        <f t="shared" ca="1" si="131"/>
        <v>45335</v>
      </c>
      <c r="C3927" s="5">
        <v>69080</v>
      </c>
    </row>
    <row r="3928" spans="1:3" x14ac:dyDescent="0.2">
      <c r="A3928" t="s">
        <v>113</v>
      </c>
      <c r="B3928" s="4">
        <f t="shared" ca="1" si="131"/>
        <v>45335</v>
      </c>
      <c r="C3928" s="5">
        <v>19040</v>
      </c>
    </row>
    <row r="3929" spans="1:3" x14ac:dyDescent="0.2">
      <c r="A3929" t="s">
        <v>340</v>
      </c>
      <c r="B3929" s="4">
        <f t="shared" ca="1" si="131"/>
        <v>45335</v>
      </c>
      <c r="C3929" s="5">
        <v>5540</v>
      </c>
    </row>
    <row r="3930" spans="1:3" x14ac:dyDescent="0.2">
      <c r="A3930" t="s">
        <v>125</v>
      </c>
      <c r="B3930" s="4">
        <f t="shared" ca="1" si="131"/>
        <v>45335</v>
      </c>
      <c r="C3930" s="5">
        <v>5520</v>
      </c>
    </row>
    <row r="3931" spans="1:3" x14ac:dyDescent="0.2">
      <c r="A3931" t="s">
        <v>130</v>
      </c>
      <c r="B3931" s="4">
        <f t="shared" ca="1" si="131"/>
        <v>45335</v>
      </c>
      <c r="C3931" s="5">
        <v>44150</v>
      </c>
    </row>
    <row r="3932" spans="1:3" x14ac:dyDescent="0.2">
      <c r="A3932" t="s">
        <v>133</v>
      </c>
      <c r="B3932" s="4">
        <f t="shared" ca="1" si="131"/>
        <v>45335</v>
      </c>
      <c r="C3932" s="5">
        <v>69590</v>
      </c>
    </row>
    <row r="3933" spans="1:3" x14ac:dyDescent="0.2">
      <c r="A3933" t="s">
        <v>155</v>
      </c>
      <c r="B3933" s="4">
        <f t="shared" ca="1" si="131"/>
        <v>45335</v>
      </c>
      <c r="C3933" s="5">
        <v>69310</v>
      </c>
    </row>
    <row r="3934" spans="1:3" x14ac:dyDescent="0.2">
      <c r="A3934" t="s">
        <v>165</v>
      </c>
      <c r="B3934" s="4">
        <f t="shared" ca="1" si="131"/>
        <v>45335</v>
      </c>
      <c r="C3934" s="5">
        <v>62150</v>
      </c>
    </row>
    <row r="3935" spans="1:3" x14ac:dyDescent="0.2">
      <c r="A3935" t="s">
        <v>175</v>
      </c>
      <c r="B3935" s="4">
        <f t="shared" ca="1" si="131"/>
        <v>45335</v>
      </c>
      <c r="C3935" s="5">
        <v>17245</v>
      </c>
    </row>
    <row r="3936" spans="1:3" x14ac:dyDescent="0.2">
      <c r="A3936" t="s">
        <v>181</v>
      </c>
      <c r="B3936" s="4">
        <f t="shared" ca="1" si="131"/>
        <v>45335</v>
      </c>
      <c r="C3936" s="5">
        <v>10195</v>
      </c>
    </row>
    <row r="3937" spans="1:3" x14ac:dyDescent="0.2">
      <c r="A3937" t="s">
        <v>198</v>
      </c>
      <c r="B3937" s="4">
        <f t="shared" ca="1" si="131"/>
        <v>45335</v>
      </c>
      <c r="C3937" s="5">
        <v>67080</v>
      </c>
    </row>
    <row r="3938" spans="1:3" x14ac:dyDescent="0.2">
      <c r="A3938" t="s">
        <v>205</v>
      </c>
      <c r="B3938" s="4">
        <f t="shared" ca="1" si="131"/>
        <v>45335</v>
      </c>
      <c r="C3938" s="5">
        <v>40045</v>
      </c>
    </row>
    <row r="3939" spans="1:3" x14ac:dyDescent="0.2">
      <c r="A3939" t="s">
        <v>208</v>
      </c>
      <c r="B3939" s="4">
        <f t="shared" ca="1" si="131"/>
        <v>45335</v>
      </c>
      <c r="C3939" s="5">
        <v>19160</v>
      </c>
    </row>
    <row r="3940" spans="1:3" x14ac:dyDescent="0.2">
      <c r="A3940" t="s">
        <v>261</v>
      </c>
      <c r="B3940" s="4">
        <f t="shared" ca="1" si="131"/>
        <v>45335</v>
      </c>
      <c r="C3940" s="5">
        <v>70850</v>
      </c>
    </row>
    <row r="3941" spans="1:3" x14ac:dyDescent="0.2">
      <c r="A3941" t="s">
        <v>276</v>
      </c>
      <c r="B3941" s="4">
        <f t="shared" ca="1" si="131"/>
        <v>45335</v>
      </c>
      <c r="C3941" s="5">
        <v>28905</v>
      </c>
    </row>
    <row r="3942" spans="1:3" x14ac:dyDescent="0.2">
      <c r="A3942" t="s">
        <v>300</v>
      </c>
      <c r="B3942" s="4">
        <f t="shared" ca="1" si="131"/>
        <v>45335</v>
      </c>
      <c r="C3942" s="5">
        <v>41915</v>
      </c>
    </row>
    <row r="3943" spans="1:3" x14ac:dyDescent="0.2">
      <c r="A3943" t="s">
        <v>320</v>
      </c>
      <c r="B3943" s="4">
        <f t="shared" ca="1" si="131"/>
        <v>45335</v>
      </c>
      <c r="C3943" s="5">
        <v>6945</v>
      </c>
    </row>
    <row r="3944" spans="1:3" x14ac:dyDescent="0.2">
      <c r="A3944" t="s">
        <v>340</v>
      </c>
      <c r="B3944" s="4">
        <f t="shared" ca="1" si="131"/>
        <v>45335</v>
      </c>
      <c r="C3944" s="5">
        <v>59770</v>
      </c>
    </row>
    <row r="3945" spans="1:3" x14ac:dyDescent="0.2">
      <c r="A3945" t="s">
        <v>360</v>
      </c>
      <c r="B3945" s="4">
        <f t="shared" ca="1" si="131"/>
        <v>45335</v>
      </c>
      <c r="C3945" s="5">
        <v>48230</v>
      </c>
    </row>
    <row r="3946" spans="1:3" x14ac:dyDescent="0.2">
      <c r="A3946" t="s">
        <v>362</v>
      </c>
      <c r="B3946" s="4">
        <f t="shared" ca="1" si="131"/>
        <v>45335</v>
      </c>
      <c r="C3946" s="5">
        <v>16630</v>
      </c>
    </row>
    <row r="3947" spans="1:3" x14ac:dyDescent="0.2">
      <c r="A3947" t="s">
        <v>371</v>
      </c>
      <c r="B3947" s="4">
        <f t="shared" ca="1" si="131"/>
        <v>45335</v>
      </c>
      <c r="C3947" s="5">
        <v>48050</v>
      </c>
    </row>
    <row r="3948" spans="1:3" x14ac:dyDescent="0.2">
      <c r="A3948" t="s">
        <v>381</v>
      </c>
      <c r="B3948" s="4">
        <f t="shared" ca="1" si="131"/>
        <v>45335</v>
      </c>
      <c r="C3948" s="5">
        <v>81505</v>
      </c>
    </row>
    <row r="3949" spans="1:3" x14ac:dyDescent="0.2">
      <c r="A3949" t="s">
        <v>400</v>
      </c>
      <c r="B3949" s="4">
        <f t="shared" ca="1" si="131"/>
        <v>45335</v>
      </c>
      <c r="C3949" s="5">
        <v>51895</v>
      </c>
    </row>
    <row r="3950" spans="1:3" x14ac:dyDescent="0.2">
      <c r="A3950" t="s">
        <v>407</v>
      </c>
      <c r="B3950" s="4">
        <f t="shared" ca="1" si="131"/>
        <v>45335</v>
      </c>
      <c r="C3950" s="5">
        <v>31755</v>
      </c>
    </row>
    <row r="3951" spans="1:3" x14ac:dyDescent="0.2">
      <c r="A3951" t="s">
        <v>420</v>
      </c>
      <c r="B3951" s="4">
        <f t="shared" ca="1" si="131"/>
        <v>45335</v>
      </c>
      <c r="C3951" s="5">
        <v>13620</v>
      </c>
    </row>
    <row r="3952" spans="1:3" x14ac:dyDescent="0.2">
      <c r="A3952" t="s">
        <v>423</v>
      </c>
      <c r="B3952" s="4">
        <f t="shared" ca="1" si="131"/>
        <v>45335</v>
      </c>
      <c r="C3952" s="5">
        <v>58080</v>
      </c>
    </row>
    <row r="3953" spans="1:3" x14ac:dyDescent="0.2">
      <c r="A3953" t="s">
        <v>436</v>
      </c>
      <c r="B3953" s="4">
        <f t="shared" ca="1" si="131"/>
        <v>45335</v>
      </c>
      <c r="C3953" s="5">
        <v>39085</v>
      </c>
    </row>
    <row r="3954" spans="1:3" x14ac:dyDescent="0.2">
      <c r="A3954" t="s">
        <v>441</v>
      </c>
      <c r="B3954" s="4">
        <f t="shared" ca="1" si="131"/>
        <v>45335</v>
      </c>
      <c r="C3954" s="5">
        <v>60805</v>
      </c>
    </row>
    <row r="3955" spans="1:3" x14ac:dyDescent="0.2">
      <c r="A3955" t="s">
        <v>70</v>
      </c>
      <c r="B3955" s="4">
        <f t="shared" ref="B3955:B3977" ca="1" si="132">TODAY()-68</f>
        <v>45336</v>
      </c>
      <c r="C3955" s="5">
        <v>9530</v>
      </c>
    </row>
    <row r="3956" spans="1:3" x14ac:dyDescent="0.2">
      <c r="A3956" t="s">
        <v>72</v>
      </c>
      <c r="B3956" s="4">
        <f t="shared" ca="1" si="132"/>
        <v>45336</v>
      </c>
      <c r="C3956" s="5">
        <v>33940</v>
      </c>
    </row>
    <row r="3957" spans="1:3" x14ac:dyDescent="0.2">
      <c r="A3957" t="s">
        <v>103</v>
      </c>
      <c r="B3957" s="4">
        <f t="shared" ca="1" si="132"/>
        <v>45336</v>
      </c>
      <c r="C3957" s="5">
        <v>34475</v>
      </c>
    </row>
    <row r="3958" spans="1:3" x14ac:dyDescent="0.2">
      <c r="A3958" t="s">
        <v>113</v>
      </c>
      <c r="B3958" s="4">
        <f t="shared" ca="1" si="132"/>
        <v>45336</v>
      </c>
      <c r="C3958" s="5">
        <v>58175</v>
      </c>
    </row>
    <row r="3959" spans="1:3" x14ac:dyDescent="0.2">
      <c r="A3959" t="s">
        <v>133</v>
      </c>
      <c r="B3959" s="4">
        <f t="shared" ca="1" si="132"/>
        <v>45336</v>
      </c>
      <c r="C3959" s="5">
        <v>38130</v>
      </c>
    </row>
    <row r="3960" spans="1:3" x14ac:dyDescent="0.2">
      <c r="A3960" t="s">
        <v>140</v>
      </c>
      <c r="B3960" s="4">
        <f t="shared" ca="1" si="132"/>
        <v>45336</v>
      </c>
      <c r="C3960" s="5">
        <v>71770</v>
      </c>
    </row>
    <row r="3961" spans="1:3" x14ac:dyDescent="0.2">
      <c r="A3961" t="s">
        <v>152</v>
      </c>
      <c r="B3961" s="4">
        <f t="shared" ca="1" si="132"/>
        <v>45336</v>
      </c>
      <c r="C3961" s="5">
        <v>62980</v>
      </c>
    </row>
    <row r="3962" spans="1:3" x14ac:dyDescent="0.2">
      <c r="A3962" t="s">
        <v>183</v>
      </c>
      <c r="B3962" s="4">
        <f t="shared" ca="1" si="132"/>
        <v>45336</v>
      </c>
      <c r="C3962" s="5">
        <v>72045</v>
      </c>
    </row>
    <row r="3963" spans="1:3" x14ac:dyDescent="0.2">
      <c r="A3963" t="s">
        <v>194</v>
      </c>
      <c r="B3963" s="4">
        <f t="shared" ca="1" si="132"/>
        <v>45336</v>
      </c>
      <c r="C3963" s="5">
        <v>53445</v>
      </c>
    </row>
    <row r="3964" spans="1:3" x14ac:dyDescent="0.2">
      <c r="A3964" t="s">
        <v>271</v>
      </c>
      <c r="B3964" s="4">
        <f t="shared" ca="1" si="132"/>
        <v>45336</v>
      </c>
      <c r="C3964" s="5">
        <v>73115</v>
      </c>
    </row>
    <row r="3965" spans="1:3" x14ac:dyDescent="0.2">
      <c r="A3965" t="s">
        <v>302</v>
      </c>
      <c r="B3965" s="4">
        <f t="shared" ca="1" si="132"/>
        <v>45336</v>
      </c>
      <c r="C3965" s="5">
        <v>35130</v>
      </c>
    </row>
    <row r="3966" spans="1:3" x14ac:dyDescent="0.2">
      <c r="A3966" t="s">
        <v>306</v>
      </c>
      <c r="B3966" s="4">
        <f t="shared" ca="1" si="132"/>
        <v>45336</v>
      </c>
      <c r="C3966" s="5">
        <v>35925</v>
      </c>
    </row>
    <row r="3967" spans="1:3" x14ac:dyDescent="0.2">
      <c r="A3967" t="s">
        <v>313</v>
      </c>
      <c r="B3967" s="4">
        <f t="shared" ca="1" si="132"/>
        <v>45336</v>
      </c>
      <c r="C3967" s="5">
        <v>58640</v>
      </c>
    </row>
    <row r="3968" spans="1:3" x14ac:dyDescent="0.2">
      <c r="A3968" t="s">
        <v>320</v>
      </c>
      <c r="B3968" s="4">
        <f t="shared" ca="1" si="132"/>
        <v>45336</v>
      </c>
      <c r="C3968" s="5">
        <v>11010</v>
      </c>
    </row>
    <row r="3969" spans="1:3" x14ac:dyDescent="0.2">
      <c r="A3969" t="s">
        <v>347</v>
      </c>
      <c r="B3969" s="4">
        <f t="shared" ca="1" si="132"/>
        <v>45336</v>
      </c>
      <c r="C3969" s="5">
        <v>6110</v>
      </c>
    </row>
    <row r="3970" spans="1:3" x14ac:dyDescent="0.2">
      <c r="A3970" t="s">
        <v>371</v>
      </c>
      <c r="B3970" s="4">
        <f t="shared" ca="1" si="132"/>
        <v>45336</v>
      </c>
      <c r="C3970" s="5">
        <v>16420</v>
      </c>
    </row>
    <row r="3971" spans="1:3" x14ac:dyDescent="0.2">
      <c r="A3971" t="s">
        <v>389</v>
      </c>
      <c r="B3971" s="4">
        <f t="shared" ca="1" si="132"/>
        <v>45336</v>
      </c>
      <c r="C3971" s="5">
        <v>23140</v>
      </c>
    </row>
    <row r="3972" spans="1:3" x14ac:dyDescent="0.2">
      <c r="A3972" t="s">
        <v>400</v>
      </c>
      <c r="B3972" s="4">
        <f t="shared" ca="1" si="132"/>
        <v>45336</v>
      </c>
      <c r="C3972" s="5">
        <v>49950</v>
      </c>
    </row>
    <row r="3973" spans="1:3" x14ac:dyDescent="0.2">
      <c r="A3973" t="s">
        <v>408</v>
      </c>
      <c r="B3973" s="4">
        <f t="shared" ca="1" si="132"/>
        <v>45336</v>
      </c>
      <c r="C3973" s="5">
        <v>15380</v>
      </c>
    </row>
    <row r="3974" spans="1:3" x14ac:dyDescent="0.2">
      <c r="A3974" t="s">
        <v>410</v>
      </c>
      <c r="B3974" s="4">
        <f t="shared" ca="1" si="132"/>
        <v>45336</v>
      </c>
      <c r="C3974" s="5">
        <v>16040</v>
      </c>
    </row>
    <row r="3975" spans="1:3" x14ac:dyDescent="0.2">
      <c r="A3975" t="s">
        <v>418</v>
      </c>
      <c r="B3975" s="4">
        <f t="shared" ca="1" si="132"/>
        <v>45336</v>
      </c>
      <c r="C3975" s="5">
        <v>44300</v>
      </c>
    </row>
    <row r="3976" spans="1:3" x14ac:dyDescent="0.2">
      <c r="A3976" t="s">
        <v>423</v>
      </c>
      <c r="B3976" s="4">
        <f t="shared" ca="1" si="132"/>
        <v>45336</v>
      </c>
      <c r="C3976" s="5">
        <v>78570</v>
      </c>
    </row>
    <row r="3977" spans="1:3" x14ac:dyDescent="0.2">
      <c r="A3977" t="s">
        <v>445</v>
      </c>
      <c r="B3977" s="4">
        <f t="shared" ca="1" si="132"/>
        <v>45336</v>
      </c>
      <c r="C3977" s="5">
        <v>48880</v>
      </c>
    </row>
    <row r="3978" spans="1:3" x14ac:dyDescent="0.2">
      <c r="A3978" t="s">
        <v>64</v>
      </c>
      <c r="B3978" s="4">
        <f t="shared" ref="B3978:B4002" ca="1" si="133">TODAY()-67</f>
        <v>45337</v>
      </c>
      <c r="C3978" s="5">
        <v>72825</v>
      </c>
    </row>
    <row r="3979" spans="1:3" x14ac:dyDescent="0.2">
      <c r="A3979" t="s">
        <v>80</v>
      </c>
      <c r="B3979" s="4">
        <f t="shared" ca="1" si="133"/>
        <v>45337</v>
      </c>
      <c r="C3979" s="5">
        <v>17055</v>
      </c>
    </row>
    <row r="3980" spans="1:3" x14ac:dyDescent="0.2">
      <c r="A3980" t="s">
        <v>125</v>
      </c>
      <c r="B3980" s="4">
        <f t="shared" ca="1" si="133"/>
        <v>45337</v>
      </c>
      <c r="C3980" s="5">
        <v>30595</v>
      </c>
    </row>
    <row r="3981" spans="1:3" x14ac:dyDescent="0.2">
      <c r="A3981" t="s">
        <v>130</v>
      </c>
      <c r="B3981" s="4">
        <f t="shared" ca="1" si="133"/>
        <v>45337</v>
      </c>
      <c r="C3981" s="5">
        <v>32435</v>
      </c>
    </row>
    <row r="3982" spans="1:3" x14ac:dyDescent="0.2">
      <c r="A3982" t="s">
        <v>140</v>
      </c>
      <c r="B3982" s="4">
        <f t="shared" ca="1" si="133"/>
        <v>45337</v>
      </c>
      <c r="C3982" s="5">
        <v>64120</v>
      </c>
    </row>
    <row r="3983" spans="1:3" x14ac:dyDescent="0.2">
      <c r="A3983" t="s">
        <v>155</v>
      </c>
      <c r="B3983" s="4">
        <f t="shared" ca="1" si="133"/>
        <v>45337</v>
      </c>
      <c r="C3983" s="5">
        <v>72635</v>
      </c>
    </row>
    <row r="3984" spans="1:3" x14ac:dyDescent="0.2">
      <c r="A3984" t="s">
        <v>157</v>
      </c>
      <c r="B3984" s="4">
        <f t="shared" ca="1" si="133"/>
        <v>45337</v>
      </c>
      <c r="C3984" s="5">
        <v>18795</v>
      </c>
    </row>
    <row r="3985" spans="1:3" x14ac:dyDescent="0.2">
      <c r="A3985" t="s">
        <v>158</v>
      </c>
      <c r="B3985" s="4">
        <f t="shared" ca="1" si="133"/>
        <v>45337</v>
      </c>
      <c r="C3985" s="5">
        <v>79930</v>
      </c>
    </row>
    <row r="3986" spans="1:3" x14ac:dyDescent="0.2">
      <c r="A3986" t="s">
        <v>165</v>
      </c>
      <c r="B3986" s="4">
        <f t="shared" ca="1" si="133"/>
        <v>45337</v>
      </c>
      <c r="C3986" s="5">
        <v>81755</v>
      </c>
    </row>
    <row r="3987" spans="1:3" x14ac:dyDescent="0.2">
      <c r="A3987" t="s">
        <v>187</v>
      </c>
      <c r="B3987" s="4">
        <f t="shared" ca="1" si="133"/>
        <v>45337</v>
      </c>
      <c r="C3987" s="5">
        <v>41535</v>
      </c>
    </row>
    <row r="3988" spans="1:3" x14ac:dyDescent="0.2">
      <c r="A3988" t="s">
        <v>208</v>
      </c>
      <c r="B3988" s="4">
        <f t="shared" ca="1" si="133"/>
        <v>45337</v>
      </c>
      <c r="C3988" s="5">
        <v>60325</v>
      </c>
    </row>
    <row r="3989" spans="1:3" x14ac:dyDescent="0.2">
      <c r="A3989" t="s">
        <v>245</v>
      </c>
      <c r="B3989" s="4">
        <f t="shared" ca="1" si="133"/>
        <v>45337</v>
      </c>
      <c r="C3989" s="5">
        <v>20655</v>
      </c>
    </row>
    <row r="3990" spans="1:3" x14ac:dyDescent="0.2">
      <c r="A3990" t="s">
        <v>276</v>
      </c>
      <c r="B3990" s="4">
        <f t="shared" ca="1" si="133"/>
        <v>45337</v>
      </c>
      <c r="C3990" s="5">
        <v>69365</v>
      </c>
    </row>
    <row r="3991" spans="1:3" x14ac:dyDescent="0.2">
      <c r="A3991" t="s">
        <v>320</v>
      </c>
      <c r="B3991" s="4">
        <f t="shared" ca="1" si="133"/>
        <v>45337</v>
      </c>
      <c r="C3991" s="5">
        <v>5985</v>
      </c>
    </row>
    <row r="3992" spans="1:3" x14ac:dyDescent="0.2">
      <c r="A3992" t="s">
        <v>347</v>
      </c>
      <c r="B3992" s="4">
        <f t="shared" ca="1" si="133"/>
        <v>45337</v>
      </c>
      <c r="C3992" s="5">
        <v>60825</v>
      </c>
    </row>
    <row r="3993" spans="1:3" x14ac:dyDescent="0.2">
      <c r="A3993" t="s">
        <v>352</v>
      </c>
      <c r="B3993" s="4">
        <f t="shared" ca="1" si="133"/>
        <v>45337</v>
      </c>
      <c r="C3993" s="5">
        <v>34680</v>
      </c>
    </row>
    <row r="3994" spans="1:3" x14ac:dyDescent="0.2">
      <c r="A3994" t="s">
        <v>357</v>
      </c>
      <c r="B3994" s="4">
        <f t="shared" ca="1" si="133"/>
        <v>45337</v>
      </c>
      <c r="C3994" s="5">
        <v>70270</v>
      </c>
    </row>
    <row r="3995" spans="1:3" x14ac:dyDescent="0.2">
      <c r="A3995" t="s">
        <v>363</v>
      </c>
      <c r="B3995" s="4">
        <f t="shared" ca="1" si="133"/>
        <v>45337</v>
      </c>
      <c r="C3995" s="5">
        <v>60155</v>
      </c>
    </row>
    <row r="3996" spans="1:3" x14ac:dyDescent="0.2">
      <c r="A3996" t="s">
        <v>371</v>
      </c>
      <c r="B3996" s="4">
        <f t="shared" ca="1" si="133"/>
        <v>45337</v>
      </c>
      <c r="C3996" s="5">
        <v>65885</v>
      </c>
    </row>
    <row r="3997" spans="1:3" x14ac:dyDescent="0.2">
      <c r="A3997" t="s">
        <v>381</v>
      </c>
      <c r="B3997" s="4">
        <f t="shared" ca="1" si="133"/>
        <v>45337</v>
      </c>
      <c r="C3997" s="5">
        <v>19145</v>
      </c>
    </row>
    <row r="3998" spans="1:3" x14ac:dyDescent="0.2">
      <c r="A3998" t="s">
        <v>393</v>
      </c>
      <c r="B3998" s="4">
        <f t="shared" ca="1" si="133"/>
        <v>45337</v>
      </c>
      <c r="C3998" s="5">
        <v>21265</v>
      </c>
    </row>
    <row r="3999" spans="1:3" x14ac:dyDescent="0.2">
      <c r="A3999" t="s">
        <v>405</v>
      </c>
      <c r="B3999" s="4">
        <f t="shared" ca="1" si="133"/>
        <v>45337</v>
      </c>
      <c r="C3999" s="5">
        <v>66620</v>
      </c>
    </row>
    <row r="4000" spans="1:3" x14ac:dyDescent="0.2">
      <c r="A4000" t="s">
        <v>413</v>
      </c>
      <c r="B4000" s="4">
        <f t="shared" ca="1" si="133"/>
        <v>45337</v>
      </c>
      <c r="C4000" s="5">
        <v>10190</v>
      </c>
    </row>
    <row r="4001" spans="1:3" x14ac:dyDescent="0.2">
      <c r="A4001" t="s">
        <v>415</v>
      </c>
      <c r="B4001" s="4">
        <f t="shared" ca="1" si="133"/>
        <v>45337</v>
      </c>
      <c r="C4001" s="5">
        <v>28430</v>
      </c>
    </row>
    <row r="4002" spans="1:3" x14ac:dyDescent="0.2">
      <c r="A4002" t="s">
        <v>423</v>
      </c>
      <c r="B4002" s="4">
        <f t="shared" ca="1" si="133"/>
        <v>45337</v>
      </c>
      <c r="C4002" s="5">
        <v>9860</v>
      </c>
    </row>
    <row r="4003" spans="1:3" x14ac:dyDescent="0.2">
      <c r="A4003" t="s">
        <v>72</v>
      </c>
      <c r="B4003" s="4">
        <f t="shared" ref="B4003:B4032" ca="1" si="134">TODAY()-66</f>
        <v>45338</v>
      </c>
      <c r="C4003" s="5">
        <v>60270</v>
      </c>
    </row>
    <row r="4004" spans="1:3" x14ac:dyDescent="0.2">
      <c r="A4004" t="s">
        <v>110</v>
      </c>
      <c r="B4004" s="4">
        <f t="shared" ca="1" si="134"/>
        <v>45338</v>
      </c>
      <c r="C4004" s="5">
        <v>72175</v>
      </c>
    </row>
    <row r="4005" spans="1:3" x14ac:dyDescent="0.2">
      <c r="A4005" t="s">
        <v>127</v>
      </c>
      <c r="B4005" s="4">
        <f t="shared" ca="1" si="134"/>
        <v>45338</v>
      </c>
      <c r="C4005" s="5">
        <v>70820</v>
      </c>
    </row>
    <row r="4006" spans="1:3" x14ac:dyDescent="0.2">
      <c r="A4006" t="s">
        <v>132</v>
      </c>
      <c r="B4006" s="4">
        <f t="shared" ca="1" si="134"/>
        <v>45338</v>
      </c>
      <c r="C4006" s="5">
        <v>74015</v>
      </c>
    </row>
    <row r="4007" spans="1:3" x14ac:dyDescent="0.2">
      <c r="A4007" t="s">
        <v>133</v>
      </c>
      <c r="B4007" s="4">
        <f t="shared" ca="1" si="134"/>
        <v>45338</v>
      </c>
      <c r="C4007" s="5">
        <v>68660</v>
      </c>
    </row>
    <row r="4008" spans="1:3" x14ac:dyDescent="0.2">
      <c r="A4008" t="s">
        <v>140</v>
      </c>
      <c r="B4008" s="4">
        <f t="shared" ca="1" si="134"/>
        <v>45338</v>
      </c>
      <c r="C4008" s="5">
        <v>47285</v>
      </c>
    </row>
    <row r="4009" spans="1:3" x14ac:dyDescent="0.2">
      <c r="A4009" t="s">
        <v>141</v>
      </c>
      <c r="B4009" s="4">
        <f t="shared" ca="1" si="134"/>
        <v>45338</v>
      </c>
      <c r="C4009" s="5">
        <v>70540</v>
      </c>
    </row>
    <row r="4010" spans="1:3" x14ac:dyDescent="0.2">
      <c r="A4010" t="s">
        <v>148</v>
      </c>
      <c r="B4010" s="4">
        <f t="shared" ca="1" si="134"/>
        <v>45338</v>
      </c>
      <c r="C4010" s="5">
        <v>68785</v>
      </c>
    </row>
    <row r="4011" spans="1:3" x14ac:dyDescent="0.2">
      <c r="A4011" t="s">
        <v>161</v>
      </c>
      <c r="B4011" s="4">
        <f t="shared" ca="1" si="134"/>
        <v>45338</v>
      </c>
      <c r="C4011" s="5">
        <v>67255</v>
      </c>
    </row>
    <row r="4012" spans="1:3" x14ac:dyDescent="0.2">
      <c r="A4012" t="s">
        <v>183</v>
      </c>
      <c r="B4012" s="4">
        <f t="shared" ca="1" si="134"/>
        <v>45338</v>
      </c>
      <c r="C4012" s="5">
        <v>6340</v>
      </c>
    </row>
    <row r="4013" spans="1:3" x14ac:dyDescent="0.2">
      <c r="A4013" t="s">
        <v>205</v>
      </c>
      <c r="B4013" s="4">
        <f t="shared" ca="1" si="134"/>
        <v>45338</v>
      </c>
      <c r="C4013" s="5">
        <v>17585</v>
      </c>
    </row>
    <row r="4014" spans="1:3" x14ac:dyDescent="0.2">
      <c r="A4014" t="s">
        <v>208</v>
      </c>
      <c r="B4014" s="4">
        <f t="shared" ca="1" si="134"/>
        <v>45338</v>
      </c>
      <c r="C4014" s="5">
        <v>26555</v>
      </c>
    </row>
    <row r="4015" spans="1:3" x14ac:dyDescent="0.2">
      <c r="A4015" t="s">
        <v>245</v>
      </c>
      <c r="B4015" s="4">
        <f t="shared" ca="1" si="134"/>
        <v>45338</v>
      </c>
      <c r="C4015" s="5">
        <v>82595</v>
      </c>
    </row>
    <row r="4016" spans="1:3" x14ac:dyDescent="0.2">
      <c r="A4016" t="s">
        <v>248</v>
      </c>
      <c r="B4016" s="4">
        <f t="shared" ca="1" si="134"/>
        <v>45338</v>
      </c>
      <c r="C4016" s="5">
        <v>25675</v>
      </c>
    </row>
    <row r="4017" spans="1:3" x14ac:dyDescent="0.2">
      <c r="A4017" t="s">
        <v>276</v>
      </c>
      <c r="B4017" s="4">
        <f t="shared" ca="1" si="134"/>
        <v>45338</v>
      </c>
      <c r="C4017" s="5">
        <v>5215</v>
      </c>
    </row>
    <row r="4018" spans="1:3" x14ac:dyDescent="0.2">
      <c r="A4018" t="s">
        <v>288</v>
      </c>
      <c r="B4018" s="4">
        <f t="shared" ca="1" si="134"/>
        <v>45338</v>
      </c>
      <c r="C4018" s="5">
        <v>41675</v>
      </c>
    </row>
    <row r="4019" spans="1:3" x14ac:dyDescent="0.2">
      <c r="A4019" t="s">
        <v>300</v>
      </c>
      <c r="B4019" s="4">
        <f t="shared" ca="1" si="134"/>
        <v>45338</v>
      </c>
      <c r="C4019" s="5">
        <v>12970</v>
      </c>
    </row>
    <row r="4020" spans="1:3" x14ac:dyDescent="0.2">
      <c r="A4020" t="s">
        <v>333</v>
      </c>
      <c r="B4020" s="4">
        <f t="shared" ca="1" si="134"/>
        <v>45338</v>
      </c>
      <c r="C4020" s="5">
        <v>78170</v>
      </c>
    </row>
    <row r="4021" spans="1:3" x14ac:dyDescent="0.2">
      <c r="A4021" t="s">
        <v>337</v>
      </c>
      <c r="B4021" s="4">
        <f t="shared" ca="1" si="134"/>
        <v>45338</v>
      </c>
      <c r="C4021" s="5">
        <v>62910</v>
      </c>
    </row>
    <row r="4022" spans="1:3" x14ac:dyDescent="0.2">
      <c r="A4022" t="s">
        <v>347</v>
      </c>
      <c r="B4022" s="4">
        <f t="shared" ca="1" si="134"/>
        <v>45338</v>
      </c>
      <c r="C4022" s="5">
        <v>15495</v>
      </c>
    </row>
    <row r="4023" spans="1:3" x14ac:dyDescent="0.2">
      <c r="A4023" t="s">
        <v>362</v>
      </c>
      <c r="B4023" s="4">
        <f t="shared" ca="1" si="134"/>
        <v>45338</v>
      </c>
      <c r="C4023" s="5">
        <v>30405</v>
      </c>
    </row>
    <row r="4024" spans="1:3" x14ac:dyDescent="0.2">
      <c r="A4024" t="s">
        <v>368</v>
      </c>
      <c r="B4024" s="4">
        <f t="shared" ca="1" si="134"/>
        <v>45338</v>
      </c>
      <c r="C4024" s="5">
        <v>8055</v>
      </c>
    </row>
    <row r="4025" spans="1:3" x14ac:dyDescent="0.2">
      <c r="A4025" t="s">
        <v>371</v>
      </c>
      <c r="B4025" s="4">
        <f t="shared" ca="1" si="134"/>
        <v>45338</v>
      </c>
      <c r="C4025" s="5">
        <v>59295</v>
      </c>
    </row>
    <row r="4026" spans="1:3" x14ac:dyDescent="0.2">
      <c r="A4026" t="s">
        <v>389</v>
      </c>
      <c r="B4026" s="4">
        <f t="shared" ca="1" si="134"/>
        <v>45338</v>
      </c>
      <c r="C4026" s="5">
        <v>81035</v>
      </c>
    </row>
    <row r="4027" spans="1:3" x14ac:dyDescent="0.2">
      <c r="A4027" t="s">
        <v>400</v>
      </c>
      <c r="B4027" s="4">
        <f t="shared" ca="1" si="134"/>
        <v>45338</v>
      </c>
      <c r="C4027" s="5">
        <v>29525</v>
      </c>
    </row>
    <row r="4028" spans="1:3" x14ac:dyDescent="0.2">
      <c r="A4028" t="s">
        <v>405</v>
      </c>
      <c r="B4028" s="4">
        <f t="shared" ca="1" si="134"/>
        <v>45338</v>
      </c>
      <c r="C4028" s="5">
        <v>29640</v>
      </c>
    </row>
    <row r="4029" spans="1:3" x14ac:dyDescent="0.2">
      <c r="A4029" t="s">
        <v>410</v>
      </c>
      <c r="B4029" s="4">
        <f t="shared" ca="1" si="134"/>
        <v>45338</v>
      </c>
      <c r="C4029" s="5">
        <v>70390</v>
      </c>
    </row>
    <row r="4030" spans="1:3" x14ac:dyDescent="0.2">
      <c r="A4030" t="s">
        <v>420</v>
      </c>
      <c r="B4030" s="4">
        <f t="shared" ca="1" si="134"/>
        <v>45338</v>
      </c>
      <c r="C4030" s="5">
        <v>47355</v>
      </c>
    </row>
    <row r="4031" spans="1:3" x14ac:dyDescent="0.2">
      <c r="A4031" t="s">
        <v>441</v>
      </c>
      <c r="B4031" s="4">
        <f t="shared" ca="1" si="134"/>
        <v>45338</v>
      </c>
      <c r="C4031" s="5">
        <v>36290</v>
      </c>
    </row>
    <row r="4032" spans="1:3" x14ac:dyDescent="0.2">
      <c r="A4032" t="s">
        <v>445</v>
      </c>
      <c r="B4032" s="4">
        <f t="shared" ca="1" si="134"/>
        <v>45338</v>
      </c>
      <c r="C4032" s="5">
        <v>79650</v>
      </c>
    </row>
    <row r="4033" spans="1:3" x14ac:dyDescent="0.2">
      <c r="A4033" t="s">
        <v>59</v>
      </c>
      <c r="B4033" s="4">
        <f t="shared" ref="B4033:B4055" ca="1" si="135">TODAY()-65</f>
        <v>45339</v>
      </c>
      <c r="C4033" s="5">
        <v>6005</v>
      </c>
    </row>
    <row r="4034" spans="1:3" x14ac:dyDescent="0.2">
      <c r="A4034" t="s">
        <v>66</v>
      </c>
      <c r="B4034" s="4">
        <f t="shared" ca="1" si="135"/>
        <v>45339</v>
      </c>
      <c r="C4034" s="5">
        <v>53295</v>
      </c>
    </row>
    <row r="4035" spans="1:3" x14ac:dyDescent="0.2">
      <c r="A4035" t="s">
        <v>78</v>
      </c>
      <c r="B4035" s="4">
        <f t="shared" ca="1" si="135"/>
        <v>45339</v>
      </c>
      <c r="C4035" s="5">
        <v>41190</v>
      </c>
    </row>
    <row r="4036" spans="1:3" x14ac:dyDescent="0.2">
      <c r="A4036" t="s">
        <v>80</v>
      </c>
      <c r="B4036" s="4">
        <f t="shared" ca="1" si="135"/>
        <v>45339</v>
      </c>
      <c r="C4036" s="5">
        <v>46270</v>
      </c>
    </row>
    <row r="4037" spans="1:3" x14ac:dyDescent="0.2">
      <c r="A4037" t="s">
        <v>110</v>
      </c>
      <c r="B4037" s="4">
        <f t="shared" ca="1" si="135"/>
        <v>45339</v>
      </c>
      <c r="C4037" s="5">
        <v>59895</v>
      </c>
    </row>
    <row r="4038" spans="1:3" x14ac:dyDescent="0.2">
      <c r="A4038" t="s">
        <v>127</v>
      </c>
      <c r="B4038" s="4">
        <f t="shared" ca="1" si="135"/>
        <v>45339</v>
      </c>
      <c r="C4038" s="5">
        <v>78190</v>
      </c>
    </row>
    <row r="4039" spans="1:3" x14ac:dyDescent="0.2">
      <c r="A4039" t="s">
        <v>133</v>
      </c>
      <c r="B4039" s="4">
        <f t="shared" ca="1" si="135"/>
        <v>45339</v>
      </c>
      <c r="C4039" s="5">
        <v>36800</v>
      </c>
    </row>
    <row r="4040" spans="1:3" x14ac:dyDescent="0.2">
      <c r="A4040" t="s">
        <v>143</v>
      </c>
      <c r="B4040" s="4">
        <f t="shared" ca="1" si="135"/>
        <v>45339</v>
      </c>
      <c r="C4040" s="5">
        <v>43080</v>
      </c>
    </row>
    <row r="4041" spans="1:3" x14ac:dyDescent="0.2">
      <c r="A4041" t="s">
        <v>162</v>
      </c>
      <c r="B4041" s="4">
        <f t="shared" ca="1" si="135"/>
        <v>45339</v>
      </c>
      <c r="C4041" s="5">
        <v>39325</v>
      </c>
    </row>
    <row r="4042" spans="1:3" x14ac:dyDescent="0.2">
      <c r="A4042" t="s">
        <v>165</v>
      </c>
      <c r="B4042" s="4">
        <f t="shared" ca="1" si="135"/>
        <v>45339</v>
      </c>
      <c r="C4042" s="5">
        <v>25775</v>
      </c>
    </row>
    <row r="4043" spans="1:3" x14ac:dyDescent="0.2">
      <c r="A4043" t="s">
        <v>181</v>
      </c>
      <c r="B4043" s="4">
        <f t="shared" ca="1" si="135"/>
        <v>45339</v>
      </c>
      <c r="C4043" s="5">
        <v>43540</v>
      </c>
    </row>
    <row r="4044" spans="1:3" x14ac:dyDescent="0.2">
      <c r="A4044" t="s">
        <v>187</v>
      </c>
      <c r="B4044" s="4">
        <f t="shared" ca="1" si="135"/>
        <v>45339</v>
      </c>
      <c r="C4044" s="5">
        <v>84580</v>
      </c>
    </row>
    <row r="4045" spans="1:3" x14ac:dyDescent="0.2">
      <c r="A4045" t="s">
        <v>198</v>
      </c>
      <c r="B4045" s="4">
        <f t="shared" ca="1" si="135"/>
        <v>45339</v>
      </c>
      <c r="C4045" s="5">
        <v>10845</v>
      </c>
    </row>
    <row r="4046" spans="1:3" x14ac:dyDescent="0.2">
      <c r="A4046" t="s">
        <v>245</v>
      </c>
      <c r="B4046" s="4">
        <f t="shared" ca="1" si="135"/>
        <v>45339</v>
      </c>
      <c r="C4046" s="5">
        <v>13580</v>
      </c>
    </row>
    <row r="4047" spans="1:3" x14ac:dyDescent="0.2">
      <c r="A4047" t="s">
        <v>276</v>
      </c>
      <c r="B4047" s="4">
        <f t="shared" ca="1" si="135"/>
        <v>45339</v>
      </c>
      <c r="C4047" s="5">
        <v>21370</v>
      </c>
    </row>
    <row r="4048" spans="1:3" x14ac:dyDescent="0.2">
      <c r="A4048" t="s">
        <v>301</v>
      </c>
      <c r="B4048" s="4">
        <f t="shared" ca="1" si="135"/>
        <v>45339</v>
      </c>
      <c r="C4048" s="5">
        <v>68115</v>
      </c>
    </row>
    <row r="4049" spans="1:3" x14ac:dyDescent="0.2">
      <c r="A4049" t="s">
        <v>352</v>
      </c>
      <c r="B4049" s="4">
        <f t="shared" ca="1" si="135"/>
        <v>45339</v>
      </c>
      <c r="C4049" s="5">
        <v>80705</v>
      </c>
    </row>
    <row r="4050" spans="1:3" x14ac:dyDescent="0.2">
      <c r="A4050" t="s">
        <v>357</v>
      </c>
      <c r="B4050" s="4">
        <f t="shared" ca="1" si="135"/>
        <v>45339</v>
      </c>
      <c r="C4050" s="5">
        <v>13065</v>
      </c>
    </row>
    <row r="4051" spans="1:3" x14ac:dyDescent="0.2">
      <c r="A4051" t="s">
        <v>363</v>
      </c>
      <c r="B4051" s="4">
        <f t="shared" ca="1" si="135"/>
        <v>45339</v>
      </c>
      <c r="C4051" s="5">
        <v>25900</v>
      </c>
    </row>
    <row r="4052" spans="1:3" x14ac:dyDescent="0.2">
      <c r="A4052" t="s">
        <v>371</v>
      </c>
      <c r="B4052" s="4">
        <f t="shared" ca="1" si="135"/>
        <v>45339</v>
      </c>
      <c r="C4052" s="5">
        <v>6220</v>
      </c>
    </row>
    <row r="4053" spans="1:3" x14ac:dyDescent="0.2">
      <c r="A4053" t="s">
        <v>405</v>
      </c>
      <c r="B4053" s="4">
        <f t="shared" ca="1" si="135"/>
        <v>45339</v>
      </c>
      <c r="C4053" s="5">
        <v>15115</v>
      </c>
    </row>
    <row r="4054" spans="1:3" x14ac:dyDescent="0.2">
      <c r="A4054" t="s">
        <v>416</v>
      </c>
      <c r="B4054" s="4">
        <f t="shared" ca="1" si="135"/>
        <v>45339</v>
      </c>
      <c r="C4054" s="5">
        <v>39390</v>
      </c>
    </row>
    <row r="4055" spans="1:3" x14ac:dyDescent="0.2">
      <c r="A4055" t="s">
        <v>437</v>
      </c>
      <c r="B4055" s="4">
        <f t="shared" ca="1" si="135"/>
        <v>45339</v>
      </c>
      <c r="C4055" s="5">
        <v>40240</v>
      </c>
    </row>
    <row r="4056" spans="1:3" x14ac:dyDescent="0.2">
      <c r="A4056" t="s">
        <v>66</v>
      </c>
      <c r="B4056" s="4">
        <f t="shared" ref="B4056:B4083" ca="1" si="136">TODAY()-64</f>
        <v>45340</v>
      </c>
      <c r="C4056" s="5">
        <v>33945</v>
      </c>
    </row>
    <row r="4057" spans="1:3" x14ac:dyDescent="0.2">
      <c r="A4057" t="s">
        <v>72</v>
      </c>
      <c r="B4057" s="4">
        <f t="shared" ca="1" si="136"/>
        <v>45340</v>
      </c>
      <c r="C4057" s="5">
        <v>69015</v>
      </c>
    </row>
    <row r="4058" spans="1:3" x14ac:dyDescent="0.2">
      <c r="A4058" t="s">
        <v>96</v>
      </c>
      <c r="B4058" s="4">
        <f t="shared" ca="1" si="136"/>
        <v>45340</v>
      </c>
      <c r="C4058" s="5">
        <v>41285</v>
      </c>
    </row>
    <row r="4059" spans="1:3" x14ac:dyDescent="0.2">
      <c r="A4059" t="s">
        <v>108</v>
      </c>
      <c r="B4059" s="4">
        <f t="shared" ca="1" si="136"/>
        <v>45340</v>
      </c>
      <c r="C4059" s="5">
        <v>41150</v>
      </c>
    </row>
    <row r="4060" spans="1:3" x14ac:dyDescent="0.2">
      <c r="A4060" t="s">
        <v>113</v>
      </c>
      <c r="B4060" s="4">
        <f t="shared" ca="1" si="136"/>
        <v>45340</v>
      </c>
      <c r="C4060" s="5">
        <v>39810</v>
      </c>
    </row>
    <row r="4061" spans="1:3" x14ac:dyDescent="0.2">
      <c r="A4061" t="s">
        <v>127</v>
      </c>
      <c r="B4061" s="4">
        <f t="shared" ca="1" si="136"/>
        <v>45340</v>
      </c>
      <c r="C4061" s="5">
        <v>55100</v>
      </c>
    </row>
    <row r="4062" spans="1:3" x14ac:dyDescent="0.2">
      <c r="A4062" t="s">
        <v>132</v>
      </c>
      <c r="B4062" s="4">
        <f t="shared" ca="1" si="136"/>
        <v>45340</v>
      </c>
      <c r="C4062" s="5">
        <v>69965</v>
      </c>
    </row>
    <row r="4063" spans="1:3" x14ac:dyDescent="0.2">
      <c r="A4063" t="s">
        <v>157</v>
      </c>
      <c r="B4063" s="4">
        <f t="shared" ca="1" si="136"/>
        <v>45340</v>
      </c>
      <c r="C4063" s="5">
        <v>7010</v>
      </c>
    </row>
    <row r="4064" spans="1:3" x14ac:dyDescent="0.2">
      <c r="A4064" t="s">
        <v>172</v>
      </c>
      <c r="B4064" s="4">
        <f t="shared" ca="1" si="136"/>
        <v>45340</v>
      </c>
      <c r="C4064" s="5">
        <v>73075</v>
      </c>
    </row>
    <row r="4065" spans="1:3" x14ac:dyDescent="0.2">
      <c r="A4065" t="s">
        <v>181</v>
      </c>
      <c r="B4065" s="4">
        <f t="shared" ca="1" si="136"/>
        <v>45340</v>
      </c>
      <c r="C4065" s="5">
        <v>54415</v>
      </c>
    </row>
    <row r="4066" spans="1:3" x14ac:dyDescent="0.2">
      <c r="A4066" t="s">
        <v>187</v>
      </c>
      <c r="B4066" s="4">
        <f t="shared" ca="1" si="136"/>
        <v>45340</v>
      </c>
      <c r="C4066" s="5">
        <v>37040</v>
      </c>
    </row>
    <row r="4067" spans="1:3" x14ac:dyDescent="0.2">
      <c r="A4067" t="s">
        <v>204</v>
      </c>
      <c r="B4067" s="4">
        <f t="shared" ca="1" si="136"/>
        <v>45340</v>
      </c>
      <c r="C4067" s="5">
        <v>78240</v>
      </c>
    </row>
    <row r="4068" spans="1:3" x14ac:dyDescent="0.2">
      <c r="A4068" t="s">
        <v>208</v>
      </c>
      <c r="B4068" s="4">
        <f t="shared" ca="1" si="136"/>
        <v>45340</v>
      </c>
      <c r="C4068" s="5">
        <v>63330</v>
      </c>
    </row>
    <row r="4069" spans="1:3" x14ac:dyDescent="0.2">
      <c r="A4069" t="s">
        <v>227</v>
      </c>
      <c r="B4069" s="4">
        <f t="shared" ca="1" si="136"/>
        <v>45340</v>
      </c>
      <c r="C4069" s="5">
        <v>41380</v>
      </c>
    </row>
    <row r="4070" spans="1:3" x14ac:dyDescent="0.2">
      <c r="A4070" t="s">
        <v>242</v>
      </c>
      <c r="B4070" s="4">
        <f t="shared" ca="1" si="136"/>
        <v>45340</v>
      </c>
      <c r="C4070" s="5">
        <v>25395</v>
      </c>
    </row>
    <row r="4071" spans="1:3" x14ac:dyDescent="0.2">
      <c r="A4071" t="s">
        <v>276</v>
      </c>
      <c r="B4071" s="4">
        <f t="shared" ca="1" si="136"/>
        <v>45340</v>
      </c>
      <c r="C4071" s="5">
        <v>37615</v>
      </c>
    </row>
    <row r="4072" spans="1:3" x14ac:dyDescent="0.2">
      <c r="A4072" t="s">
        <v>302</v>
      </c>
      <c r="B4072" s="4">
        <f t="shared" ca="1" si="136"/>
        <v>45340</v>
      </c>
      <c r="C4072" s="5">
        <v>29595</v>
      </c>
    </row>
    <row r="4073" spans="1:3" x14ac:dyDescent="0.2">
      <c r="A4073" t="s">
        <v>306</v>
      </c>
      <c r="B4073" s="4">
        <f t="shared" ca="1" si="136"/>
        <v>45340</v>
      </c>
      <c r="C4073" s="5">
        <v>60815</v>
      </c>
    </row>
    <row r="4074" spans="1:3" x14ac:dyDescent="0.2">
      <c r="A4074" t="s">
        <v>313</v>
      </c>
      <c r="B4074" s="4">
        <f t="shared" ca="1" si="136"/>
        <v>45340</v>
      </c>
      <c r="C4074" s="5">
        <v>40215</v>
      </c>
    </row>
    <row r="4075" spans="1:3" x14ac:dyDescent="0.2">
      <c r="A4075" t="s">
        <v>333</v>
      </c>
      <c r="B4075" s="4">
        <f t="shared" ca="1" si="136"/>
        <v>45340</v>
      </c>
      <c r="C4075" s="5">
        <v>75820</v>
      </c>
    </row>
    <row r="4076" spans="1:3" x14ac:dyDescent="0.2">
      <c r="A4076" t="s">
        <v>356</v>
      </c>
      <c r="B4076" s="4">
        <f t="shared" ca="1" si="136"/>
        <v>45340</v>
      </c>
      <c r="C4076" s="5">
        <v>16565</v>
      </c>
    </row>
    <row r="4077" spans="1:3" x14ac:dyDescent="0.2">
      <c r="A4077" t="s">
        <v>357</v>
      </c>
      <c r="B4077" s="4">
        <f t="shared" ca="1" si="136"/>
        <v>45340</v>
      </c>
      <c r="C4077" s="5">
        <v>11660</v>
      </c>
    </row>
    <row r="4078" spans="1:3" x14ac:dyDescent="0.2">
      <c r="A4078" t="s">
        <v>400</v>
      </c>
      <c r="B4078" s="4">
        <f t="shared" ca="1" si="136"/>
        <v>45340</v>
      </c>
      <c r="C4078" s="5">
        <v>24570</v>
      </c>
    </row>
    <row r="4079" spans="1:3" x14ac:dyDescent="0.2">
      <c r="A4079" t="s">
        <v>405</v>
      </c>
      <c r="B4079" s="4">
        <f t="shared" ca="1" si="136"/>
        <v>45340</v>
      </c>
      <c r="C4079" s="5">
        <v>8100</v>
      </c>
    </row>
    <row r="4080" spans="1:3" x14ac:dyDescent="0.2">
      <c r="A4080" t="s">
        <v>415</v>
      </c>
      <c r="B4080" s="4">
        <f t="shared" ca="1" si="136"/>
        <v>45340</v>
      </c>
      <c r="C4080" s="5">
        <v>50190</v>
      </c>
    </row>
    <row r="4081" spans="1:3" x14ac:dyDescent="0.2">
      <c r="A4081" t="s">
        <v>416</v>
      </c>
      <c r="B4081" s="4">
        <f t="shared" ca="1" si="136"/>
        <v>45340</v>
      </c>
      <c r="C4081" s="5">
        <v>40815</v>
      </c>
    </row>
    <row r="4082" spans="1:3" x14ac:dyDescent="0.2">
      <c r="A4082" t="s">
        <v>420</v>
      </c>
      <c r="B4082" s="4">
        <f t="shared" ca="1" si="136"/>
        <v>45340</v>
      </c>
      <c r="C4082" s="5">
        <v>67775</v>
      </c>
    </row>
    <row r="4083" spans="1:3" x14ac:dyDescent="0.2">
      <c r="A4083" t="s">
        <v>445</v>
      </c>
      <c r="B4083" s="4">
        <f t="shared" ca="1" si="136"/>
        <v>45340</v>
      </c>
      <c r="C4083" s="5">
        <v>75685</v>
      </c>
    </row>
    <row r="4084" spans="1:3" x14ac:dyDescent="0.2">
      <c r="A4084" t="s">
        <v>70</v>
      </c>
      <c r="B4084" s="4">
        <f t="shared" ref="B4084:B4109" ca="1" si="137">TODAY()-63</f>
        <v>45341</v>
      </c>
      <c r="C4084" s="5">
        <v>9530</v>
      </c>
    </row>
    <row r="4085" spans="1:3" x14ac:dyDescent="0.2">
      <c r="A4085" t="s">
        <v>78</v>
      </c>
      <c r="B4085" s="4">
        <f t="shared" ca="1" si="137"/>
        <v>45341</v>
      </c>
      <c r="C4085" s="5">
        <v>70450</v>
      </c>
    </row>
    <row r="4086" spans="1:3" x14ac:dyDescent="0.2">
      <c r="A4086" t="s">
        <v>125</v>
      </c>
      <c r="B4086" s="4">
        <f t="shared" ca="1" si="137"/>
        <v>45341</v>
      </c>
      <c r="C4086" s="5">
        <v>70860</v>
      </c>
    </row>
    <row r="4087" spans="1:3" x14ac:dyDescent="0.2">
      <c r="A4087" t="s">
        <v>127</v>
      </c>
      <c r="B4087" s="4">
        <f t="shared" ca="1" si="137"/>
        <v>45341</v>
      </c>
      <c r="C4087" s="5">
        <v>19165</v>
      </c>
    </row>
    <row r="4088" spans="1:3" x14ac:dyDescent="0.2">
      <c r="A4088" t="s">
        <v>132</v>
      </c>
      <c r="B4088" s="4">
        <f t="shared" ca="1" si="137"/>
        <v>45341</v>
      </c>
      <c r="C4088" s="5">
        <v>15580</v>
      </c>
    </row>
    <row r="4089" spans="1:3" x14ac:dyDescent="0.2">
      <c r="A4089" t="s">
        <v>157</v>
      </c>
      <c r="B4089" s="4">
        <f t="shared" ca="1" si="137"/>
        <v>45341</v>
      </c>
      <c r="C4089" s="5">
        <v>81980</v>
      </c>
    </row>
    <row r="4090" spans="1:3" x14ac:dyDescent="0.2">
      <c r="A4090" t="s">
        <v>163</v>
      </c>
      <c r="B4090" s="4">
        <f t="shared" ca="1" si="137"/>
        <v>45341</v>
      </c>
      <c r="C4090" s="5">
        <v>79080</v>
      </c>
    </row>
    <row r="4091" spans="1:3" x14ac:dyDescent="0.2">
      <c r="A4091" t="s">
        <v>176</v>
      </c>
      <c r="B4091" s="4">
        <f t="shared" ca="1" si="137"/>
        <v>45341</v>
      </c>
      <c r="C4091" s="5">
        <v>20040</v>
      </c>
    </row>
    <row r="4092" spans="1:3" x14ac:dyDescent="0.2">
      <c r="A4092" t="s">
        <v>181</v>
      </c>
      <c r="B4092" s="4">
        <f t="shared" ca="1" si="137"/>
        <v>45341</v>
      </c>
      <c r="C4092" s="5">
        <v>34160</v>
      </c>
    </row>
    <row r="4093" spans="1:3" x14ac:dyDescent="0.2">
      <c r="A4093" t="s">
        <v>242</v>
      </c>
      <c r="B4093" s="4">
        <f t="shared" ca="1" si="137"/>
        <v>45341</v>
      </c>
      <c r="C4093" s="5">
        <v>50400</v>
      </c>
    </row>
    <row r="4094" spans="1:3" x14ac:dyDescent="0.2">
      <c r="A4094" t="s">
        <v>245</v>
      </c>
      <c r="B4094" s="4">
        <f t="shared" ca="1" si="137"/>
        <v>45341</v>
      </c>
      <c r="C4094" s="5">
        <v>70930</v>
      </c>
    </row>
    <row r="4095" spans="1:3" x14ac:dyDescent="0.2">
      <c r="A4095" t="s">
        <v>248</v>
      </c>
      <c r="B4095" s="4">
        <f t="shared" ca="1" si="137"/>
        <v>45341</v>
      </c>
      <c r="C4095" s="5">
        <v>32225</v>
      </c>
    </row>
    <row r="4096" spans="1:3" x14ac:dyDescent="0.2">
      <c r="A4096" t="s">
        <v>276</v>
      </c>
      <c r="B4096" s="4">
        <f t="shared" ca="1" si="137"/>
        <v>45341</v>
      </c>
      <c r="C4096" s="5">
        <v>7130</v>
      </c>
    </row>
    <row r="4097" spans="1:3" x14ac:dyDescent="0.2">
      <c r="A4097" t="s">
        <v>302</v>
      </c>
      <c r="B4097" s="4">
        <f t="shared" ca="1" si="137"/>
        <v>45341</v>
      </c>
      <c r="C4097" s="5">
        <v>11855</v>
      </c>
    </row>
    <row r="4098" spans="1:3" x14ac:dyDescent="0.2">
      <c r="A4098" t="s">
        <v>313</v>
      </c>
      <c r="B4098" s="4">
        <f t="shared" ca="1" si="137"/>
        <v>45341</v>
      </c>
      <c r="C4098" s="5">
        <v>39850</v>
      </c>
    </row>
    <row r="4099" spans="1:3" x14ac:dyDescent="0.2">
      <c r="A4099" t="s">
        <v>333</v>
      </c>
      <c r="B4099" s="4">
        <f t="shared" ca="1" si="137"/>
        <v>45341</v>
      </c>
      <c r="C4099" s="5">
        <v>82160</v>
      </c>
    </row>
    <row r="4100" spans="1:3" x14ac:dyDescent="0.2">
      <c r="A4100" t="s">
        <v>337</v>
      </c>
      <c r="B4100" s="4">
        <f t="shared" ca="1" si="137"/>
        <v>45341</v>
      </c>
      <c r="C4100" s="5">
        <v>51660</v>
      </c>
    </row>
    <row r="4101" spans="1:3" x14ac:dyDescent="0.2">
      <c r="A4101" t="s">
        <v>340</v>
      </c>
      <c r="B4101" s="4">
        <f t="shared" ca="1" si="137"/>
        <v>45341</v>
      </c>
      <c r="C4101" s="5">
        <v>62395</v>
      </c>
    </row>
    <row r="4102" spans="1:3" x14ac:dyDescent="0.2">
      <c r="A4102" t="s">
        <v>356</v>
      </c>
      <c r="B4102" s="4">
        <f t="shared" ca="1" si="137"/>
        <v>45341</v>
      </c>
      <c r="C4102" s="5">
        <v>77285</v>
      </c>
    </row>
    <row r="4103" spans="1:3" x14ac:dyDescent="0.2">
      <c r="A4103" t="s">
        <v>360</v>
      </c>
      <c r="B4103" s="4">
        <f t="shared" ca="1" si="137"/>
        <v>45341</v>
      </c>
      <c r="C4103" s="5">
        <v>82970</v>
      </c>
    </row>
    <row r="4104" spans="1:3" x14ac:dyDescent="0.2">
      <c r="A4104" t="s">
        <v>363</v>
      </c>
      <c r="B4104" s="4">
        <f t="shared" ca="1" si="137"/>
        <v>45341</v>
      </c>
      <c r="C4104" s="5">
        <v>58620</v>
      </c>
    </row>
    <row r="4105" spans="1:3" x14ac:dyDescent="0.2">
      <c r="A4105" t="s">
        <v>371</v>
      </c>
      <c r="B4105" s="4">
        <f t="shared" ca="1" si="137"/>
        <v>45341</v>
      </c>
      <c r="C4105" s="5">
        <v>6670</v>
      </c>
    </row>
    <row r="4106" spans="1:3" x14ac:dyDescent="0.2">
      <c r="A4106" t="s">
        <v>389</v>
      </c>
      <c r="B4106" s="4">
        <f t="shared" ca="1" si="137"/>
        <v>45341</v>
      </c>
      <c r="C4106" s="5">
        <v>20035</v>
      </c>
    </row>
    <row r="4107" spans="1:3" x14ac:dyDescent="0.2">
      <c r="A4107" t="s">
        <v>408</v>
      </c>
      <c r="B4107" s="4">
        <f t="shared" ca="1" si="137"/>
        <v>45341</v>
      </c>
      <c r="C4107" s="5">
        <v>25175</v>
      </c>
    </row>
    <row r="4108" spans="1:3" x14ac:dyDescent="0.2">
      <c r="A4108" t="s">
        <v>416</v>
      </c>
      <c r="B4108" s="4">
        <f t="shared" ca="1" si="137"/>
        <v>45341</v>
      </c>
      <c r="C4108" s="5">
        <v>38625</v>
      </c>
    </row>
    <row r="4109" spans="1:3" x14ac:dyDescent="0.2">
      <c r="A4109" t="s">
        <v>420</v>
      </c>
      <c r="B4109" s="4">
        <f t="shared" ca="1" si="137"/>
        <v>45341</v>
      </c>
      <c r="C4109" s="5">
        <v>63050</v>
      </c>
    </row>
    <row r="4110" spans="1:3" x14ac:dyDescent="0.2">
      <c r="A4110" t="s">
        <v>51</v>
      </c>
      <c r="B4110" s="4">
        <f t="shared" ref="B4110:B4136" ca="1" si="138">TODAY()-62</f>
        <v>45342</v>
      </c>
      <c r="C4110" s="5">
        <v>44500</v>
      </c>
    </row>
    <row r="4111" spans="1:3" x14ac:dyDescent="0.2">
      <c r="A4111" t="s">
        <v>59</v>
      </c>
      <c r="B4111" s="4">
        <f t="shared" ca="1" si="138"/>
        <v>45342</v>
      </c>
      <c r="C4111" s="5">
        <v>11710</v>
      </c>
    </row>
    <row r="4112" spans="1:3" x14ac:dyDescent="0.2">
      <c r="A4112" t="s">
        <v>96</v>
      </c>
      <c r="B4112" s="4">
        <f t="shared" ca="1" si="138"/>
        <v>45342</v>
      </c>
      <c r="C4112" s="5">
        <v>30010</v>
      </c>
    </row>
    <row r="4113" spans="1:3" x14ac:dyDescent="0.2">
      <c r="A4113" t="s">
        <v>113</v>
      </c>
      <c r="B4113" s="4">
        <f t="shared" ca="1" si="138"/>
        <v>45342</v>
      </c>
      <c r="C4113" s="5">
        <v>53800</v>
      </c>
    </row>
    <row r="4114" spans="1:3" x14ac:dyDescent="0.2">
      <c r="A4114" t="s">
        <v>132</v>
      </c>
      <c r="B4114" s="4">
        <f t="shared" ca="1" si="138"/>
        <v>45342</v>
      </c>
      <c r="C4114" s="5">
        <v>80525</v>
      </c>
    </row>
    <row r="4115" spans="1:3" x14ac:dyDescent="0.2">
      <c r="A4115" t="s">
        <v>133</v>
      </c>
      <c r="B4115" s="4">
        <f t="shared" ca="1" si="138"/>
        <v>45342</v>
      </c>
      <c r="C4115" s="5">
        <v>29770</v>
      </c>
    </row>
    <row r="4116" spans="1:3" x14ac:dyDescent="0.2">
      <c r="A4116" t="s">
        <v>152</v>
      </c>
      <c r="B4116" s="4">
        <f t="shared" ca="1" si="138"/>
        <v>45342</v>
      </c>
      <c r="C4116" s="5">
        <v>71470</v>
      </c>
    </row>
    <row r="4117" spans="1:3" x14ac:dyDescent="0.2">
      <c r="A4117" t="s">
        <v>162</v>
      </c>
      <c r="B4117" s="4">
        <f t="shared" ca="1" si="138"/>
        <v>45342</v>
      </c>
      <c r="C4117" s="5">
        <v>77520</v>
      </c>
    </row>
    <row r="4118" spans="1:3" x14ac:dyDescent="0.2">
      <c r="A4118" t="s">
        <v>165</v>
      </c>
      <c r="B4118" s="4">
        <f t="shared" ca="1" si="138"/>
        <v>45342</v>
      </c>
      <c r="C4118" s="5">
        <v>66155</v>
      </c>
    </row>
    <row r="4119" spans="1:3" x14ac:dyDescent="0.2">
      <c r="A4119" t="s">
        <v>172</v>
      </c>
      <c r="B4119" s="4">
        <f t="shared" ca="1" si="138"/>
        <v>45342</v>
      </c>
      <c r="C4119" s="5">
        <v>52715</v>
      </c>
    </row>
    <row r="4120" spans="1:3" x14ac:dyDescent="0.2">
      <c r="A4120" t="s">
        <v>175</v>
      </c>
      <c r="B4120" s="4">
        <f t="shared" ca="1" si="138"/>
        <v>45342</v>
      </c>
      <c r="C4120" s="5">
        <v>61905</v>
      </c>
    </row>
    <row r="4121" spans="1:3" x14ac:dyDescent="0.2">
      <c r="A4121" t="s">
        <v>194</v>
      </c>
      <c r="B4121" s="4">
        <f t="shared" ca="1" si="138"/>
        <v>45342</v>
      </c>
      <c r="C4121" s="5">
        <v>15665</v>
      </c>
    </row>
    <row r="4122" spans="1:3" x14ac:dyDescent="0.2">
      <c r="A4122" t="s">
        <v>242</v>
      </c>
      <c r="B4122" s="4">
        <f t="shared" ca="1" si="138"/>
        <v>45342</v>
      </c>
      <c r="C4122" s="5">
        <v>30085</v>
      </c>
    </row>
    <row r="4123" spans="1:3" x14ac:dyDescent="0.2">
      <c r="A4123" t="s">
        <v>245</v>
      </c>
      <c r="B4123" s="4">
        <f t="shared" ca="1" si="138"/>
        <v>45342</v>
      </c>
      <c r="C4123" s="5">
        <v>72910</v>
      </c>
    </row>
    <row r="4124" spans="1:3" x14ac:dyDescent="0.2">
      <c r="A4124" t="s">
        <v>271</v>
      </c>
      <c r="B4124" s="4">
        <f t="shared" ca="1" si="138"/>
        <v>45342</v>
      </c>
      <c r="C4124" s="5">
        <v>60135</v>
      </c>
    </row>
    <row r="4125" spans="1:3" x14ac:dyDescent="0.2">
      <c r="A4125" t="s">
        <v>320</v>
      </c>
      <c r="B4125" s="4">
        <f t="shared" ca="1" si="138"/>
        <v>45342</v>
      </c>
      <c r="C4125" s="5">
        <v>22905</v>
      </c>
    </row>
    <row r="4126" spans="1:3" x14ac:dyDescent="0.2">
      <c r="A4126" t="s">
        <v>328</v>
      </c>
      <c r="B4126" s="4">
        <f t="shared" ca="1" si="138"/>
        <v>45342</v>
      </c>
      <c r="C4126" s="5">
        <v>10210</v>
      </c>
    </row>
    <row r="4127" spans="1:3" x14ac:dyDescent="0.2">
      <c r="A4127" t="s">
        <v>340</v>
      </c>
      <c r="B4127" s="4">
        <f t="shared" ca="1" si="138"/>
        <v>45342</v>
      </c>
      <c r="C4127" s="5">
        <v>51815</v>
      </c>
    </row>
    <row r="4128" spans="1:3" x14ac:dyDescent="0.2">
      <c r="A4128" t="s">
        <v>347</v>
      </c>
      <c r="B4128" s="4">
        <f t="shared" ca="1" si="138"/>
        <v>45342</v>
      </c>
      <c r="C4128" s="5">
        <v>27190</v>
      </c>
    </row>
    <row r="4129" spans="1:3" x14ac:dyDescent="0.2">
      <c r="A4129" t="s">
        <v>352</v>
      </c>
      <c r="B4129" s="4">
        <f t="shared" ca="1" si="138"/>
        <v>45342</v>
      </c>
      <c r="C4129" s="5">
        <v>72025</v>
      </c>
    </row>
    <row r="4130" spans="1:3" x14ac:dyDescent="0.2">
      <c r="A4130" t="s">
        <v>357</v>
      </c>
      <c r="B4130" s="4">
        <f t="shared" ca="1" si="138"/>
        <v>45342</v>
      </c>
      <c r="C4130" s="5">
        <v>14125</v>
      </c>
    </row>
    <row r="4131" spans="1:3" x14ac:dyDescent="0.2">
      <c r="A4131" t="s">
        <v>363</v>
      </c>
      <c r="B4131" s="4">
        <f t="shared" ca="1" si="138"/>
        <v>45342</v>
      </c>
      <c r="C4131" s="5">
        <v>71785</v>
      </c>
    </row>
    <row r="4132" spans="1:3" x14ac:dyDescent="0.2">
      <c r="A4132" t="s">
        <v>371</v>
      </c>
      <c r="B4132" s="4">
        <f t="shared" ca="1" si="138"/>
        <v>45342</v>
      </c>
      <c r="C4132" s="5">
        <v>53625</v>
      </c>
    </row>
    <row r="4133" spans="1:3" x14ac:dyDescent="0.2">
      <c r="A4133" t="s">
        <v>372</v>
      </c>
      <c r="B4133" s="4">
        <f t="shared" ca="1" si="138"/>
        <v>45342</v>
      </c>
      <c r="C4133" s="5">
        <v>76250</v>
      </c>
    </row>
    <row r="4134" spans="1:3" x14ac:dyDescent="0.2">
      <c r="A4134" t="s">
        <v>407</v>
      </c>
      <c r="B4134" s="4">
        <f t="shared" ca="1" si="138"/>
        <v>45342</v>
      </c>
      <c r="C4134" s="5">
        <v>10090</v>
      </c>
    </row>
    <row r="4135" spans="1:3" x14ac:dyDescent="0.2">
      <c r="A4135" t="s">
        <v>413</v>
      </c>
      <c r="B4135" s="4">
        <f t="shared" ca="1" si="138"/>
        <v>45342</v>
      </c>
      <c r="C4135" s="5">
        <v>25160</v>
      </c>
    </row>
    <row r="4136" spans="1:3" x14ac:dyDescent="0.2">
      <c r="A4136" t="s">
        <v>430</v>
      </c>
      <c r="B4136" s="4">
        <f t="shared" ca="1" si="138"/>
        <v>45342</v>
      </c>
      <c r="C4136" s="5">
        <v>8140</v>
      </c>
    </row>
    <row r="4137" spans="1:3" x14ac:dyDescent="0.2">
      <c r="A4137" t="s">
        <v>51</v>
      </c>
      <c r="B4137" s="4">
        <f t="shared" ref="B4137:B4161" ca="1" si="139">TODAY()-61</f>
        <v>45343</v>
      </c>
      <c r="C4137" s="5">
        <v>50275</v>
      </c>
    </row>
    <row r="4138" spans="1:3" x14ac:dyDescent="0.2">
      <c r="A4138" t="s">
        <v>66</v>
      </c>
      <c r="B4138" s="4">
        <f t="shared" ca="1" si="139"/>
        <v>45343</v>
      </c>
      <c r="C4138" s="5">
        <v>19610</v>
      </c>
    </row>
    <row r="4139" spans="1:3" x14ac:dyDescent="0.2">
      <c r="A4139" t="s">
        <v>72</v>
      </c>
      <c r="B4139" s="4">
        <f t="shared" ca="1" si="139"/>
        <v>45343</v>
      </c>
      <c r="C4139" s="5">
        <v>38410</v>
      </c>
    </row>
    <row r="4140" spans="1:3" x14ac:dyDescent="0.2">
      <c r="A4140" t="s">
        <v>93</v>
      </c>
      <c r="B4140" s="4">
        <f t="shared" ca="1" si="139"/>
        <v>45343</v>
      </c>
      <c r="C4140" s="5">
        <v>16155</v>
      </c>
    </row>
    <row r="4141" spans="1:3" x14ac:dyDescent="0.2">
      <c r="A4141" t="s">
        <v>103</v>
      </c>
      <c r="B4141" s="4">
        <f t="shared" ca="1" si="139"/>
        <v>45343</v>
      </c>
      <c r="C4141" s="5">
        <v>28005</v>
      </c>
    </row>
    <row r="4142" spans="1:3" x14ac:dyDescent="0.2">
      <c r="A4142" t="s">
        <v>133</v>
      </c>
      <c r="B4142" s="4">
        <f t="shared" ca="1" si="139"/>
        <v>45343</v>
      </c>
      <c r="C4142" s="5">
        <v>53010</v>
      </c>
    </row>
    <row r="4143" spans="1:3" x14ac:dyDescent="0.2">
      <c r="A4143" t="s">
        <v>141</v>
      </c>
      <c r="B4143" s="4">
        <f t="shared" ca="1" si="139"/>
        <v>45343</v>
      </c>
      <c r="C4143" s="5">
        <v>11665</v>
      </c>
    </row>
    <row r="4144" spans="1:3" x14ac:dyDescent="0.2">
      <c r="A4144" t="s">
        <v>162</v>
      </c>
      <c r="B4144" s="4">
        <f t="shared" ca="1" si="139"/>
        <v>45343</v>
      </c>
      <c r="C4144" s="5">
        <v>11650</v>
      </c>
    </row>
    <row r="4145" spans="1:3" x14ac:dyDescent="0.2">
      <c r="A4145" t="s">
        <v>165</v>
      </c>
      <c r="B4145" s="4">
        <f t="shared" ca="1" si="139"/>
        <v>45343</v>
      </c>
      <c r="C4145" s="5">
        <v>29045</v>
      </c>
    </row>
    <row r="4146" spans="1:3" x14ac:dyDescent="0.2">
      <c r="A4146" t="s">
        <v>176</v>
      </c>
      <c r="B4146" s="4">
        <f t="shared" ca="1" si="139"/>
        <v>45343</v>
      </c>
      <c r="C4146" s="5">
        <v>58615</v>
      </c>
    </row>
    <row r="4147" spans="1:3" x14ac:dyDescent="0.2">
      <c r="A4147" t="s">
        <v>181</v>
      </c>
      <c r="B4147" s="4">
        <f t="shared" ca="1" si="139"/>
        <v>45343</v>
      </c>
      <c r="C4147" s="5">
        <v>80830</v>
      </c>
    </row>
    <row r="4148" spans="1:3" x14ac:dyDescent="0.2">
      <c r="A4148" t="s">
        <v>183</v>
      </c>
      <c r="B4148" s="4">
        <f t="shared" ca="1" si="139"/>
        <v>45343</v>
      </c>
      <c r="C4148" s="5">
        <v>54490</v>
      </c>
    </row>
    <row r="4149" spans="1:3" x14ac:dyDescent="0.2">
      <c r="A4149" t="s">
        <v>243</v>
      </c>
      <c r="B4149" s="4">
        <f t="shared" ca="1" si="139"/>
        <v>45343</v>
      </c>
      <c r="C4149" s="5">
        <v>15680</v>
      </c>
    </row>
    <row r="4150" spans="1:3" x14ac:dyDescent="0.2">
      <c r="A4150" t="s">
        <v>271</v>
      </c>
      <c r="B4150" s="4">
        <f t="shared" ca="1" si="139"/>
        <v>45343</v>
      </c>
      <c r="C4150" s="5">
        <v>36205</v>
      </c>
    </row>
    <row r="4151" spans="1:3" x14ac:dyDescent="0.2">
      <c r="A4151" t="s">
        <v>313</v>
      </c>
      <c r="B4151" s="4">
        <f t="shared" ca="1" si="139"/>
        <v>45343</v>
      </c>
      <c r="C4151" s="5">
        <v>78015</v>
      </c>
    </row>
    <row r="4152" spans="1:3" x14ac:dyDescent="0.2">
      <c r="A4152" t="s">
        <v>328</v>
      </c>
      <c r="B4152" s="4">
        <f t="shared" ca="1" si="139"/>
        <v>45343</v>
      </c>
      <c r="C4152" s="5">
        <v>14725</v>
      </c>
    </row>
    <row r="4153" spans="1:3" x14ac:dyDescent="0.2">
      <c r="A4153" t="s">
        <v>356</v>
      </c>
      <c r="B4153" s="4">
        <f t="shared" ca="1" si="139"/>
        <v>45343</v>
      </c>
      <c r="C4153" s="5">
        <v>67045</v>
      </c>
    </row>
    <row r="4154" spans="1:3" x14ac:dyDescent="0.2">
      <c r="A4154" t="s">
        <v>357</v>
      </c>
      <c r="B4154" s="4">
        <f t="shared" ca="1" si="139"/>
        <v>45343</v>
      </c>
      <c r="C4154" s="5">
        <v>81505</v>
      </c>
    </row>
    <row r="4155" spans="1:3" x14ac:dyDescent="0.2">
      <c r="A4155" t="s">
        <v>363</v>
      </c>
      <c r="B4155" s="4">
        <f t="shared" ca="1" si="139"/>
        <v>45343</v>
      </c>
      <c r="C4155" s="5">
        <v>68250</v>
      </c>
    </row>
    <row r="4156" spans="1:3" x14ac:dyDescent="0.2">
      <c r="A4156" t="s">
        <v>368</v>
      </c>
      <c r="B4156" s="4">
        <f t="shared" ca="1" si="139"/>
        <v>45343</v>
      </c>
      <c r="C4156" s="5">
        <v>12190</v>
      </c>
    </row>
    <row r="4157" spans="1:3" x14ac:dyDescent="0.2">
      <c r="A4157" t="s">
        <v>372</v>
      </c>
      <c r="B4157" s="4">
        <f t="shared" ca="1" si="139"/>
        <v>45343</v>
      </c>
      <c r="C4157" s="5">
        <v>71145</v>
      </c>
    </row>
    <row r="4158" spans="1:3" x14ac:dyDescent="0.2">
      <c r="A4158" t="s">
        <v>415</v>
      </c>
      <c r="B4158" s="4">
        <f t="shared" ca="1" si="139"/>
        <v>45343</v>
      </c>
      <c r="C4158" s="5">
        <v>22895</v>
      </c>
    </row>
    <row r="4159" spans="1:3" x14ac:dyDescent="0.2">
      <c r="A4159" t="s">
        <v>423</v>
      </c>
      <c r="B4159" s="4">
        <f t="shared" ca="1" si="139"/>
        <v>45343</v>
      </c>
      <c r="C4159" s="5">
        <v>81055</v>
      </c>
    </row>
    <row r="4160" spans="1:3" x14ac:dyDescent="0.2">
      <c r="A4160" t="s">
        <v>430</v>
      </c>
      <c r="B4160" s="4">
        <f t="shared" ca="1" si="139"/>
        <v>45343</v>
      </c>
      <c r="C4160" s="5">
        <v>61630</v>
      </c>
    </row>
    <row r="4161" spans="1:3" x14ac:dyDescent="0.2">
      <c r="A4161" t="s">
        <v>431</v>
      </c>
      <c r="B4161" s="4">
        <f t="shared" ca="1" si="139"/>
        <v>45343</v>
      </c>
      <c r="C4161" s="5">
        <v>61120</v>
      </c>
    </row>
    <row r="4162" spans="1:3" x14ac:dyDescent="0.2">
      <c r="A4162" t="s">
        <v>49</v>
      </c>
      <c r="B4162" s="4">
        <f t="shared" ref="B4162:B4191" ca="1" si="140">TODAY()-60</f>
        <v>45344</v>
      </c>
      <c r="C4162" s="5">
        <v>34655</v>
      </c>
    </row>
    <row r="4163" spans="1:3" x14ac:dyDescent="0.2">
      <c r="A4163" t="s">
        <v>72</v>
      </c>
      <c r="B4163" s="4">
        <f t="shared" ca="1" si="140"/>
        <v>45344</v>
      </c>
      <c r="C4163" s="5">
        <v>82850</v>
      </c>
    </row>
    <row r="4164" spans="1:3" x14ac:dyDescent="0.2">
      <c r="A4164" t="s">
        <v>80</v>
      </c>
      <c r="B4164" s="4">
        <f t="shared" ca="1" si="140"/>
        <v>45344</v>
      </c>
      <c r="C4164" s="5">
        <v>54450</v>
      </c>
    </row>
    <row r="4165" spans="1:3" x14ac:dyDescent="0.2">
      <c r="A4165" t="s">
        <v>108</v>
      </c>
      <c r="B4165" s="4">
        <f t="shared" ca="1" si="140"/>
        <v>45344</v>
      </c>
      <c r="C4165" s="5">
        <v>63200</v>
      </c>
    </row>
    <row r="4166" spans="1:3" x14ac:dyDescent="0.2">
      <c r="A4166" t="s">
        <v>132</v>
      </c>
      <c r="B4166" s="4">
        <f t="shared" ca="1" si="140"/>
        <v>45344</v>
      </c>
      <c r="C4166" s="5">
        <v>52785</v>
      </c>
    </row>
    <row r="4167" spans="1:3" x14ac:dyDescent="0.2">
      <c r="A4167" t="s">
        <v>140</v>
      </c>
      <c r="B4167" s="4">
        <f t="shared" ca="1" si="140"/>
        <v>45344</v>
      </c>
      <c r="C4167" s="5">
        <v>66990</v>
      </c>
    </row>
    <row r="4168" spans="1:3" x14ac:dyDescent="0.2">
      <c r="A4168" t="s">
        <v>157</v>
      </c>
      <c r="B4168" s="4">
        <f t="shared" ca="1" si="140"/>
        <v>45344</v>
      </c>
      <c r="C4168" s="5">
        <v>14695</v>
      </c>
    </row>
    <row r="4169" spans="1:3" x14ac:dyDescent="0.2">
      <c r="A4169" t="s">
        <v>162</v>
      </c>
      <c r="B4169" s="4">
        <f t="shared" ca="1" si="140"/>
        <v>45344</v>
      </c>
      <c r="C4169" s="5">
        <v>64350</v>
      </c>
    </row>
    <row r="4170" spans="1:3" x14ac:dyDescent="0.2">
      <c r="A4170" t="s">
        <v>163</v>
      </c>
      <c r="B4170" s="4">
        <f t="shared" ca="1" si="140"/>
        <v>45344</v>
      </c>
      <c r="C4170" s="5">
        <v>44975</v>
      </c>
    </row>
    <row r="4171" spans="1:3" x14ac:dyDescent="0.2">
      <c r="A4171" t="s">
        <v>165</v>
      </c>
      <c r="B4171" s="4">
        <f t="shared" ca="1" si="140"/>
        <v>45344</v>
      </c>
      <c r="C4171" s="5">
        <v>69780</v>
      </c>
    </row>
    <row r="4172" spans="1:3" x14ac:dyDescent="0.2">
      <c r="A4172" t="s">
        <v>172</v>
      </c>
      <c r="B4172" s="4">
        <f t="shared" ca="1" si="140"/>
        <v>45344</v>
      </c>
      <c r="C4172" s="5">
        <v>30940</v>
      </c>
    </row>
    <row r="4173" spans="1:3" x14ac:dyDescent="0.2">
      <c r="A4173" t="s">
        <v>175</v>
      </c>
      <c r="B4173" s="4">
        <f t="shared" ca="1" si="140"/>
        <v>45344</v>
      </c>
      <c r="C4173" s="5">
        <v>15765</v>
      </c>
    </row>
    <row r="4174" spans="1:3" x14ac:dyDescent="0.2">
      <c r="A4174" t="s">
        <v>183</v>
      </c>
      <c r="B4174" s="4">
        <f t="shared" ca="1" si="140"/>
        <v>45344</v>
      </c>
      <c r="C4174" s="5">
        <v>40195</v>
      </c>
    </row>
    <row r="4175" spans="1:3" x14ac:dyDescent="0.2">
      <c r="A4175" t="s">
        <v>198</v>
      </c>
      <c r="B4175" s="4">
        <f t="shared" ca="1" si="140"/>
        <v>45344</v>
      </c>
      <c r="C4175" s="5">
        <v>59435</v>
      </c>
    </row>
    <row r="4176" spans="1:3" x14ac:dyDescent="0.2">
      <c r="A4176" t="s">
        <v>204</v>
      </c>
      <c r="B4176" s="4">
        <f t="shared" ca="1" si="140"/>
        <v>45344</v>
      </c>
      <c r="C4176" s="5">
        <v>12790</v>
      </c>
    </row>
    <row r="4177" spans="1:3" x14ac:dyDescent="0.2">
      <c r="A4177" t="s">
        <v>243</v>
      </c>
      <c r="B4177" s="4">
        <f t="shared" ca="1" si="140"/>
        <v>45344</v>
      </c>
      <c r="C4177" s="5">
        <v>46065</v>
      </c>
    </row>
    <row r="4178" spans="1:3" x14ac:dyDescent="0.2">
      <c r="A4178" t="s">
        <v>245</v>
      </c>
      <c r="B4178" s="4">
        <f t="shared" ca="1" si="140"/>
        <v>45344</v>
      </c>
      <c r="C4178" s="5">
        <v>76375</v>
      </c>
    </row>
    <row r="4179" spans="1:3" x14ac:dyDescent="0.2">
      <c r="A4179" t="s">
        <v>276</v>
      </c>
      <c r="B4179" s="4">
        <f t="shared" ca="1" si="140"/>
        <v>45344</v>
      </c>
      <c r="C4179" s="5">
        <v>19365</v>
      </c>
    </row>
    <row r="4180" spans="1:3" x14ac:dyDescent="0.2">
      <c r="A4180" t="s">
        <v>288</v>
      </c>
      <c r="B4180" s="4">
        <f t="shared" ca="1" si="140"/>
        <v>45344</v>
      </c>
      <c r="C4180" s="5">
        <v>25915</v>
      </c>
    </row>
    <row r="4181" spans="1:3" x14ac:dyDescent="0.2">
      <c r="A4181" t="s">
        <v>301</v>
      </c>
      <c r="B4181" s="4">
        <f t="shared" ca="1" si="140"/>
        <v>45344</v>
      </c>
      <c r="C4181" s="5">
        <v>14475</v>
      </c>
    </row>
    <row r="4182" spans="1:3" x14ac:dyDescent="0.2">
      <c r="A4182" t="s">
        <v>320</v>
      </c>
      <c r="B4182" s="4">
        <f t="shared" ca="1" si="140"/>
        <v>45344</v>
      </c>
      <c r="C4182" s="5">
        <v>12770</v>
      </c>
    </row>
    <row r="4183" spans="1:3" x14ac:dyDescent="0.2">
      <c r="A4183" t="s">
        <v>357</v>
      </c>
      <c r="B4183" s="4">
        <f t="shared" ca="1" si="140"/>
        <v>45344</v>
      </c>
      <c r="C4183" s="5">
        <v>53905</v>
      </c>
    </row>
    <row r="4184" spans="1:3" x14ac:dyDescent="0.2">
      <c r="A4184" t="s">
        <v>362</v>
      </c>
      <c r="B4184" s="4">
        <f t="shared" ca="1" si="140"/>
        <v>45344</v>
      </c>
      <c r="C4184" s="5">
        <v>43160</v>
      </c>
    </row>
    <row r="4185" spans="1:3" x14ac:dyDescent="0.2">
      <c r="A4185" t="s">
        <v>363</v>
      </c>
      <c r="B4185" s="4">
        <f t="shared" ca="1" si="140"/>
        <v>45344</v>
      </c>
      <c r="C4185" s="5">
        <v>41685</v>
      </c>
    </row>
    <row r="4186" spans="1:3" x14ac:dyDescent="0.2">
      <c r="A4186" t="s">
        <v>408</v>
      </c>
      <c r="B4186" s="4">
        <f t="shared" ca="1" si="140"/>
        <v>45344</v>
      </c>
      <c r="C4186" s="5">
        <v>69810</v>
      </c>
    </row>
    <row r="4187" spans="1:3" x14ac:dyDescent="0.2">
      <c r="A4187" t="s">
        <v>420</v>
      </c>
      <c r="B4187" s="4">
        <f t="shared" ca="1" si="140"/>
        <v>45344</v>
      </c>
      <c r="C4187" s="5">
        <v>17205</v>
      </c>
    </row>
    <row r="4188" spans="1:3" x14ac:dyDescent="0.2">
      <c r="A4188" t="s">
        <v>428</v>
      </c>
      <c r="B4188" s="4">
        <f t="shared" ca="1" si="140"/>
        <v>45344</v>
      </c>
      <c r="C4188" s="5">
        <v>76840</v>
      </c>
    </row>
    <row r="4189" spans="1:3" x14ac:dyDescent="0.2">
      <c r="A4189" t="s">
        <v>437</v>
      </c>
      <c r="B4189" s="4">
        <f t="shared" ca="1" si="140"/>
        <v>45344</v>
      </c>
      <c r="C4189" s="5">
        <v>41490</v>
      </c>
    </row>
    <row r="4190" spans="1:3" x14ac:dyDescent="0.2">
      <c r="A4190" t="s">
        <v>441</v>
      </c>
      <c r="B4190" s="4">
        <f t="shared" ca="1" si="140"/>
        <v>45344</v>
      </c>
      <c r="C4190" s="5">
        <v>70835</v>
      </c>
    </row>
    <row r="4191" spans="1:3" x14ac:dyDescent="0.2">
      <c r="A4191" t="s">
        <v>445</v>
      </c>
      <c r="B4191" s="4">
        <f t="shared" ca="1" si="140"/>
        <v>45344</v>
      </c>
      <c r="C4191" s="5">
        <v>23650</v>
      </c>
    </row>
    <row r="4192" spans="1:3" x14ac:dyDescent="0.2">
      <c r="A4192" t="s">
        <v>64</v>
      </c>
      <c r="B4192" s="4">
        <f t="shared" ref="B4192:B4214" ca="1" si="141">TODAY()-59</f>
        <v>45345</v>
      </c>
      <c r="C4192" s="5">
        <v>53440</v>
      </c>
    </row>
    <row r="4193" spans="1:3" x14ac:dyDescent="0.2">
      <c r="A4193" t="s">
        <v>66</v>
      </c>
      <c r="B4193" s="4">
        <f t="shared" ca="1" si="141"/>
        <v>45345</v>
      </c>
      <c r="C4193" s="5">
        <v>48015</v>
      </c>
    </row>
    <row r="4194" spans="1:3" x14ac:dyDescent="0.2">
      <c r="A4194" t="s">
        <v>70</v>
      </c>
      <c r="B4194" s="4">
        <f t="shared" ca="1" si="141"/>
        <v>45345</v>
      </c>
      <c r="C4194" s="5">
        <v>45205</v>
      </c>
    </row>
    <row r="4195" spans="1:3" x14ac:dyDescent="0.2">
      <c r="A4195" t="s">
        <v>78</v>
      </c>
      <c r="B4195" s="4">
        <f t="shared" ca="1" si="141"/>
        <v>45345</v>
      </c>
      <c r="C4195" s="5">
        <v>82435</v>
      </c>
    </row>
    <row r="4196" spans="1:3" x14ac:dyDescent="0.2">
      <c r="A4196" t="s">
        <v>93</v>
      </c>
      <c r="B4196" s="4">
        <f t="shared" ca="1" si="141"/>
        <v>45345</v>
      </c>
      <c r="C4196" s="5">
        <v>63685</v>
      </c>
    </row>
    <row r="4197" spans="1:3" x14ac:dyDescent="0.2">
      <c r="A4197" t="s">
        <v>103</v>
      </c>
      <c r="B4197" s="4">
        <f t="shared" ca="1" si="141"/>
        <v>45345</v>
      </c>
      <c r="C4197" s="5">
        <v>22025</v>
      </c>
    </row>
    <row r="4198" spans="1:3" x14ac:dyDescent="0.2">
      <c r="A4198" t="s">
        <v>113</v>
      </c>
      <c r="B4198" s="4">
        <f t="shared" ca="1" si="141"/>
        <v>45345</v>
      </c>
      <c r="C4198" s="5">
        <v>75830</v>
      </c>
    </row>
    <row r="4199" spans="1:3" x14ac:dyDescent="0.2">
      <c r="A4199" t="s">
        <v>157</v>
      </c>
      <c r="B4199" s="4">
        <f t="shared" ca="1" si="141"/>
        <v>45345</v>
      </c>
      <c r="C4199" s="5">
        <v>67110</v>
      </c>
    </row>
    <row r="4200" spans="1:3" x14ac:dyDescent="0.2">
      <c r="A4200" t="s">
        <v>158</v>
      </c>
      <c r="B4200" s="4">
        <f t="shared" ca="1" si="141"/>
        <v>45345</v>
      </c>
      <c r="C4200" s="5">
        <v>84580</v>
      </c>
    </row>
    <row r="4201" spans="1:3" x14ac:dyDescent="0.2">
      <c r="A4201" t="s">
        <v>175</v>
      </c>
      <c r="B4201" s="4">
        <f t="shared" ca="1" si="141"/>
        <v>45345</v>
      </c>
      <c r="C4201" s="5">
        <v>20055</v>
      </c>
    </row>
    <row r="4202" spans="1:3" x14ac:dyDescent="0.2">
      <c r="A4202" t="s">
        <v>242</v>
      </c>
      <c r="B4202" s="4">
        <f t="shared" ca="1" si="141"/>
        <v>45345</v>
      </c>
      <c r="C4202" s="5">
        <v>34215</v>
      </c>
    </row>
    <row r="4203" spans="1:3" x14ac:dyDescent="0.2">
      <c r="A4203" t="s">
        <v>248</v>
      </c>
      <c r="B4203" s="4">
        <f t="shared" ca="1" si="141"/>
        <v>45345</v>
      </c>
      <c r="C4203" s="5">
        <v>64210</v>
      </c>
    </row>
    <row r="4204" spans="1:3" x14ac:dyDescent="0.2">
      <c r="A4204" t="s">
        <v>300</v>
      </c>
      <c r="B4204" s="4">
        <f t="shared" ca="1" si="141"/>
        <v>45345</v>
      </c>
      <c r="C4204" s="5">
        <v>29000</v>
      </c>
    </row>
    <row r="4205" spans="1:3" x14ac:dyDescent="0.2">
      <c r="A4205" t="s">
        <v>302</v>
      </c>
      <c r="B4205" s="4">
        <f t="shared" ca="1" si="141"/>
        <v>45345</v>
      </c>
      <c r="C4205" s="5">
        <v>16690</v>
      </c>
    </row>
    <row r="4206" spans="1:3" x14ac:dyDescent="0.2">
      <c r="A4206" t="s">
        <v>314</v>
      </c>
      <c r="B4206" s="4">
        <f t="shared" ca="1" si="141"/>
        <v>45345</v>
      </c>
      <c r="C4206" s="5">
        <v>76995</v>
      </c>
    </row>
    <row r="4207" spans="1:3" x14ac:dyDescent="0.2">
      <c r="A4207" t="s">
        <v>320</v>
      </c>
      <c r="B4207" s="4">
        <f t="shared" ca="1" si="141"/>
        <v>45345</v>
      </c>
      <c r="C4207" s="5">
        <v>72120</v>
      </c>
    </row>
    <row r="4208" spans="1:3" x14ac:dyDescent="0.2">
      <c r="A4208" t="s">
        <v>333</v>
      </c>
      <c r="B4208" s="4">
        <f t="shared" ca="1" si="141"/>
        <v>45345</v>
      </c>
      <c r="C4208" s="5">
        <v>58170</v>
      </c>
    </row>
    <row r="4209" spans="1:3" x14ac:dyDescent="0.2">
      <c r="A4209" t="s">
        <v>337</v>
      </c>
      <c r="B4209" s="4">
        <f t="shared" ca="1" si="141"/>
        <v>45345</v>
      </c>
      <c r="C4209" s="5">
        <v>37675</v>
      </c>
    </row>
    <row r="4210" spans="1:3" x14ac:dyDescent="0.2">
      <c r="A4210" t="s">
        <v>340</v>
      </c>
      <c r="B4210" s="4">
        <f t="shared" ca="1" si="141"/>
        <v>45345</v>
      </c>
      <c r="C4210" s="5">
        <v>63465</v>
      </c>
    </row>
    <row r="4211" spans="1:3" x14ac:dyDescent="0.2">
      <c r="A4211" t="s">
        <v>375</v>
      </c>
      <c r="B4211" s="4">
        <f t="shared" ca="1" si="141"/>
        <v>45345</v>
      </c>
      <c r="C4211" s="5">
        <v>28695</v>
      </c>
    </row>
    <row r="4212" spans="1:3" x14ac:dyDescent="0.2">
      <c r="A4212" t="s">
        <v>405</v>
      </c>
      <c r="B4212" s="4">
        <f t="shared" ca="1" si="141"/>
        <v>45345</v>
      </c>
      <c r="C4212" s="5">
        <v>15595</v>
      </c>
    </row>
    <row r="4213" spans="1:3" x14ac:dyDescent="0.2">
      <c r="A4213" t="s">
        <v>427</v>
      </c>
      <c r="B4213" s="4">
        <f t="shared" ca="1" si="141"/>
        <v>45345</v>
      </c>
      <c r="C4213" s="5">
        <v>25580</v>
      </c>
    </row>
    <row r="4214" spans="1:3" x14ac:dyDescent="0.2">
      <c r="A4214" t="s">
        <v>428</v>
      </c>
      <c r="B4214" s="4">
        <f t="shared" ca="1" si="141"/>
        <v>45345</v>
      </c>
      <c r="C4214" s="5">
        <v>30555</v>
      </c>
    </row>
    <row r="4215" spans="1:3" x14ac:dyDescent="0.2">
      <c r="A4215" t="s">
        <v>49</v>
      </c>
      <c r="B4215" s="4">
        <f t="shared" ref="B4215:B4237" ca="1" si="142">TODAY()-58</f>
        <v>45346</v>
      </c>
      <c r="C4215" s="5">
        <v>70280</v>
      </c>
    </row>
    <row r="4216" spans="1:3" x14ac:dyDescent="0.2">
      <c r="A4216" t="s">
        <v>70</v>
      </c>
      <c r="B4216" s="4">
        <f t="shared" ca="1" si="142"/>
        <v>45346</v>
      </c>
      <c r="C4216" s="5">
        <v>10390</v>
      </c>
    </row>
    <row r="4217" spans="1:3" x14ac:dyDescent="0.2">
      <c r="A4217" t="s">
        <v>72</v>
      </c>
      <c r="B4217" s="4">
        <f t="shared" ca="1" si="142"/>
        <v>45346</v>
      </c>
      <c r="C4217" s="5">
        <v>35715</v>
      </c>
    </row>
    <row r="4218" spans="1:3" x14ac:dyDescent="0.2">
      <c r="A4218" t="s">
        <v>96</v>
      </c>
      <c r="B4218" s="4">
        <f t="shared" ca="1" si="142"/>
        <v>45346</v>
      </c>
      <c r="C4218" s="5">
        <v>77550</v>
      </c>
    </row>
    <row r="4219" spans="1:3" x14ac:dyDescent="0.2">
      <c r="A4219" t="s">
        <v>113</v>
      </c>
      <c r="B4219" s="4">
        <f t="shared" ca="1" si="142"/>
        <v>45346</v>
      </c>
      <c r="C4219" s="5">
        <v>78915</v>
      </c>
    </row>
    <row r="4220" spans="1:3" x14ac:dyDescent="0.2">
      <c r="A4220" t="s">
        <v>118</v>
      </c>
      <c r="B4220" s="4">
        <f t="shared" ca="1" si="142"/>
        <v>45346</v>
      </c>
      <c r="C4220" s="5">
        <v>31495</v>
      </c>
    </row>
    <row r="4221" spans="1:3" x14ac:dyDescent="0.2">
      <c r="A4221" t="s">
        <v>125</v>
      </c>
      <c r="B4221" s="4">
        <f t="shared" ca="1" si="142"/>
        <v>45346</v>
      </c>
      <c r="C4221" s="5">
        <v>9185</v>
      </c>
    </row>
    <row r="4222" spans="1:3" x14ac:dyDescent="0.2">
      <c r="A4222" t="s">
        <v>132</v>
      </c>
      <c r="B4222" s="4">
        <f t="shared" ca="1" si="142"/>
        <v>45346</v>
      </c>
      <c r="C4222" s="5">
        <v>34255</v>
      </c>
    </row>
    <row r="4223" spans="1:3" x14ac:dyDescent="0.2">
      <c r="A4223" t="s">
        <v>157</v>
      </c>
      <c r="B4223" s="4">
        <f t="shared" ca="1" si="142"/>
        <v>45346</v>
      </c>
      <c r="C4223" s="5">
        <v>54460</v>
      </c>
    </row>
    <row r="4224" spans="1:3" x14ac:dyDescent="0.2">
      <c r="A4224" t="s">
        <v>163</v>
      </c>
      <c r="B4224" s="4">
        <f t="shared" ca="1" si="142"/>
        <v>45346</v>
      </c>
      <c r="C4224" s="5">
        <v>53190</v>
      </c>
    </row>
    <row r="4225" spans="1:3" x14ac:dyDescent="0.2">
      <c r="A4225" t="s">
        <v>175</v>
      </c>
      <c r="B4225" s="4">
        <f t="shared" ca="1" si="142"/>
        <v>45346</v>
      </c>
      <c r="C4225" s="5">
        <v>50505</v>
      </c>
    </row>
    <row r="4226" spans="1:3" x14ac:dyDescent="0.2">
      <c r="A4226" t="s">
        <v>187</v>
      </c>
      <c r="B4226" s="4">
        <f t="shared" ca="1" si="142"/>
        <v>45346</v>
      </c>
      <c r="C4226" s="5">
        <v>36035</v>
      </c>
    </row>
    <row r="4227" spans="1:3" x14ac:dyDescent="0.2">
      <c r="A4227" t="s">
        <v>248</v>
      </c>
      <c r="B4227" s="4">
        <f t="shared" ca="1" si="142"/>
        <v>45346</v>
      </c>
      <c r="C4227" s="5">
        <v>52370</v>
      </c>
    </row>
    <row r="4228" spans="1:3" x14ac:dyDescent="0.2">
      <c r="A4228" t="s">
        <v>360</v>
      </c>
      <c r="B4228" s="4">
        <f t="shared" ca="1" si="142"/>
        <v>45346</v>
      </c>
      <c r="C4228" s="5">
        <v>81450</v>
      </c>
    </row>
    <row r="4229" spans="1:3" x14ac:dyDescent="0.2">
      <c r="A4229" t="s">
        <v>363</v>
      </c>
      <c r="B4229" s="4">
        <f t="shared" ca="1" si="142"/>
        <v>45346</v>
      </c>
      <c r="C4229" s="5">
        <v>5155</v>
      </c>
    </row>
    <row r="4230" spans="1:3" x14ac:dyDescent="0.2">
      <c r="A4230" t="s">
        <v>368</v>
      </c>
      <c r="B4230" s="4">
        <f t="shared" ca="1" si="142"/>
        <v>45346</v>
      </c>
      <c r="C4230" s="5">
        <v>45000</v>
      </c>
    </row>
    <row r="4231" spans="1:3" x14ac:dyDescent="0.2">
      <c r="A4231" t="s">
        <v>393</v>
      </c>
      <c r="B4231" s="4">
        <f t="shared" ca="1" si="142"/>
        <v>45346</v>
      </c>
      <c r="C4231" s="5">
        <v>77105</v>
      </c>
    </row>
    <row r="4232" spans="1:3" x14ac:dyDescent="0.2">
      <c r="A4232" t="s">
        <v>400</v>
      </c>
      <c r="B4232" s="4">
        <f t="shared" ca="1" si="142"/>
        <v>45346</v>
      </c>
      <c r="C4232" s="5">
        <v>58465</v>
      </c>
    </row>
    <row r="4233" spans="1:3" x14ac:dyDescent="0.2">
      <c r="A4233" t="s">
        <v>408</v>
      </c>
      <c r="B4233" s="4">
        <f t="shared" ca="1" si="142"/>
        <v>45346</v>
      </c>
      <c r="C4233" s="5">
        <v>44300</v>
      </c>
    </row>
    <row r="4234" spans="1:3" x14ac:dyDescent="0.2">
      <c r="A4234" t="s">
        <v>410</v>
      </c>
      <c r="B4234" s="4">
        <f t="shared" ca="1" si="142"/>
        <v>45346</v>
      </c>
      <c r="C4234" s="5">
        <v>38440</v>
      </c>
    </row>
    <row r="4235" spans="1:3" x14ac:dyDescent="0.2">
      <c r="A4235" t="s">
        <v>423</v>
      </c>
      <c r="B4235" s="4">
        <f t="shared" ca="1" si="142"/>
        <v>45346</v>
      </c>
      <c r="C4235" s="5">
        <v>34835</v>
      </c>
    </row>
    <row r="4236" spans="1:3" x14ac:dyDescent="0.2">
      <c r="A4236" t="s">
        <v>437</v>
      </c>
      <c r="B4236" s="4">
        <f t="shared" ca="1" si="142"/>
        <v>45346</v>
      </c>
      <c r="C4236" s="5">
        <v>46365</v>
      </c>
    </row>
    <row r="4237" spans="1:3" x14ac:dyDescent="0.2">
      <c r="A4237" t="s">
        <v>445</v>
      </c>
      <c r="B4237" s="4">
        <f t="shared" ca="1" si="142"/>
        <v>45346</v>
      </c>
      <c r="C4237" s="5">
        <v>25760</v>
      </c>
    </row>
    <row r="4238" spans="1:3" x14ac:dyDescent="0.2">
      <c r="A4238" t="s">
        <v>51</v>
      </c>
      <c r="B4238" s="4">
        <f t="shared" ref="B4238:B4272" ca="1" si="143">TODAY()-57</f>
        <v>45347</v>
      </c>
      <c r="C4238" s="5">
        <v>38760</v>
      </c>
    </row>
    <row r="4239" spans="1:3" x14ac:dyDescent="0.2">
      <c r="A4239" t="s">
        <v>66</v>
      </c>
      <c r="B4239" s="4">
        <f t="shared" ca="1" si="143"/>
        <v>45347</v>
      </c>
      <c r="C4239" s="5">
        <v>84555</v>
      </c>
    </row>
    <row r="4240" spans="1:3" x14ac:dyDescent="0.2">
      <c r="A4240" t="s">
        <v>118</v>
      </c>
      <c r="B4240" s="4">
        <f t="shared" ca="1" si="143"/>
        <v>45347</v>
      </c>
      <c r="C4240" s="5">
        <v>22415</v>
      </c>
    </row>
    <row r="4241" spans="1:3" x14ac:dyDescent="0.2">
      <c r="A4241" t="s">
        <v>127</v>
      </c>
      <c r="B4241" s="4">
        <f t="shared" ca="1" si="143"/>
        <v>45347</v>
      </c>
      <c r="C4241" s="5">
        <v>15855</v>
      </c>
    </row>
    <row r="4242" spans="1:3" x14ac:dyDescent="0.2">
      <c r="A4242" t="s">
        <v>152</v>
      </c>
      <c r="B4242" s="4">
        <f t="shared" ca="1" si="143"/>
        <v>45347</v>
      </c>
      <c r="C4242" s="5">
        <v>7555</v>
      </c>
    </row>
    <row r="4243" spans="1:3" x14ac:dyDescent="0.2">
      <c r="A4243" t="s">
        <v>155</v>
      </c>
      <c r="B4243" s="4">
        <f t="shared" ca="1" si="143"/>
        <v>45347</v>
      </c>
      <c r="C4243" s="5">
        <v>19910</v>
      </c>
    </row>
    <row r="4244" spans="1:3" x14ac:dyDescent="0.2">
      <c r="A4244" t="s">
        <v>157</v>
      </c>
      <c r="B4244" s="4">
        <f t="shared" ca="1" si="143"/>
        <v>45347</v>
      </c>
      <c r="C4244" s="5">
        <v>12115</v>
      </c>
    </row>
    <row r="4245" spans="1:3" x14ac:dyDescent="0.2">
      <c r="A4245" t="s">
        <v>158</v>
      </c>
      <c r="B4245" s="4">
        <f t="shared" ca="1" si="143"/>
        <v>45347</v>
      </c>
      <c r="C4245" s="5">
        <v>60455</v>
      </c>
    </row>
    <row r="4246" spans="1:3" x14ac:dyDescent="0.2">
      <c r="A4246" t="s">
        <v>162</v>
      </c>
      <c r="B4246" s="4">
        <f t="shared" ca="1" si="143"/>
        <v>45347</v>
      </c>
      <c r="C4246" s="5">
        <v>12070</v>
      </c>
    </row>
    <row r="4247" spans="1:3" x14ac:dyDescent="0.2">
      <c r="A4247" t="s">
        <v>163</v>
      </c>
      <c r="B4247" s="4">
        <f t="shared" ca="1" si="143"/>
        <v>45347</v>
      </c>
      <c r="C4247" s="5">
        <v>33145</v>
      </c>
    </row>
    <row r="4248" spans="1:3" x14ac:dyDescent="0.2">
      <c r="A4248" t="s">
        <v>172</v>
      </c>
      <c r="B4248" s="4">
        <f t="shared" ca="1" si="143"/>
        <v>45347</v>
      </c>
      <c r="C4248" s="5">
        <v>61735</v>
      </c>
    </row>
    <row r="4249" spans="1:3" x14ac:dyDescent="0.2">
      <c r="A4249" t="s">
        <v>175</v>
      </c>
      <c r="B4249" s="4">
        <f t="shared" ca="1" si="143"/>
        <v>45347</v>
      </c>
      <c r="C4249" s="5">
        <v>17010</v>
      </c>
    </row>
    <row r="4250" spans="1:3" x14ac:dyDescent="0.2">
      <c r="A4250" t="s">
        <v>176</v>
      </c>
      <c r="B4250" s="4">
        <f t="shared" ca="1" si="143"/>
        <v>45347</v>
      </c>
      <c r="C4250" s="5">
        <v>65690</v>
      </c>
    </row>
    <row r="4251" spans="1:3" x14ac:dyDescent="0.2">
      <c r="A4251" t="s">
        <v>204</v>
      </c>
      <c r="B4251" s="4">
        <f t="shared" ca="1" si="143"/>
        <v>45347</v>
      </c>
      <c r="C4251" s="5">
        <v>7420</v>
      </c>
    </row>
    <row r="4252" spans="1:3" x14ac:dyDescent="0.2">
      <c r="A4252" t="s">
        <v>227</v>
      </c>
      <c r="B4252" s="4">
        <f t="shared" ca="1" si="143"/>
        <v>45347</v>
      </c>
      <c r="C4252" s="5">
        <v>53405</v>
      </c>
    </row>
    <row r="4253" spans="1:3" x14ac:dyDescent="0.2">
      <c r="A4253" t="s">
        <v>244</v>
      </c>
      <c r="B4253" s="4">
        <f t="shared" ca="1" si="143"/>
        <v>45347</v>
      </c>
      <c r="C4253" s="5">
        <v>47350</v>
      </c>
    </row>
    <row r="4254" spans="1:3" x14ac:dyDescent="0.2">
      <c r="A4254" t="s">
        <v>245</v>
      </c>
      <c r="B4254" s="4">
        <f t="shared" ca="1" si="143"/>
        <v>45347</v>
      </c>
      <c r="C4254" s="5">
        <v>35810</v>
      </c>
    </row>
    <row r="4255" spans="1:3" x14ac:dyDescent="0.2">
      <c r="A4255" t="s">
        <v>300</v>
      </c>
      <c r="B4255" s="4">
        <f t="shared" ca="1" si="143"/>
        <v>45347</v>
      </c>
      <c r="C4255" s="5">
        <v>40815</v>
      </c>
    </row>
    <row r="4256" spans="1:3" x14ac:dyDescent="0.2">
      <c r="A4256" t="s">
        <v>301</v>
      </c>
      <c r="B4256" s="4">
        <f t="shared" ca="1" si="143"/>
        <v>45347</v>
      </c>
      <c r="C4256" s="5">
        <v>57035</v>
      </c>
    </row>
    <row r="4257" spans="1:3" x14ac:dyDescent="0.2">
      <c r="A4257" t="s">
        <v>306</v>
      </c>
      <c r="B4257" s="4">
        <f t="shared" ca="1" si="143"/>
        <v>45347</v>
      </c>
      <c r="C4257" s="5">
        <v>84365</v>
      </c>
    </row>
    <row r="4258" spans="1:3" x14ac:dyDescent="0.2">
      <c r="A4258" t="s">
        <v>314</v>
      </c>
      <c r="B4258" s="4">
        <f t="shared" ca="1" si="143"/>
        <v>45347</v>
      </c>
      <c r="C4258" s="5">
        <v>12535</v>
      </c>
    </row>
    <row r="4259" spans="1:3" x14ac:dyDescent="0.2">
      <c r="A4259" t="s">
        <v>320</v>
      </c>
      <c r="B4259" s="4">
        <f t="shared" ca="1" si="143"/>
        <v>45347</v>
      </c>
      <c r="C4259" s="5">
        <v>84290</v>
      </c>
    </row>
    <row r="4260" spans="1:3" x14ac:dyDescent="0.2">
      <c r="A4260" t="s">
        <v>352</v>
      </c>
      <c r="B4260" s="4">
        <f t="shared" ca="1" si="143"/>
        <v>45347</v>
      </c>
      <c r="C4260" s="5">
        <v>38755</v>
      </c>
    </row>
    <row r="4261" spans="1:3" x14ac:dyDescent="0.2">
      <c r="A4261" t="s">
        <v>357</v>
      </c>
      <c r="B4261" s="4">
        <f t="shared" ca="1" si="143"/>
        <v>45347</v>
      </c>
      <c r="C4261" s="5">
        <v>30940</v>
      </c>
    </row>
    <row r="4262" spans="1:3" x14ac:dyDescent="0.2">
      <c r="A4262" t="s">
        <v>360</v>
      </c>
      <c r="B4262" s="4">
        <f t="shared" ca="1" si="143"/>
        <v>45347</v>
      </c>
      <c r="C4262" s="5">
        <v>12785</v>
      </c>
    </row>
    <row r="4263" spans="1:3" x14ac:dyDescent="0.2">
      <c r="A4263" t="s">
        <v>371</v>
      </c>
      <c r="B4263" s="4">
        <f t="shared" ca="1" si="143"/>
        <v>45347</v>
      </c>
      <c r="C4263" s="5">
        <v>12390</v>
      </c>
    </row>
    <row r="4264" spans="1:3" x14ac:dyDescent="0.2">
      <c r="A4264" t="s">
        <v>389</v>
      </c>
      <c r="B4264" s="4">
        <f t="shared" ca="1" si="143"/>
        <v>45347</v>
      </c>
      <c r="C4264" s="5">
        <v>56685</v>
      </c>
    </row>
    <row r="4265" spans="1:3" x14ac:dyDescent="0.2">
      <c r="A4265" t="s">
        <v>400</v>
      </c>
      <c r="B4265" s="4">
        <f t="shared" ca="1" si="143"/>
        <v>45347</v>
      </c>
      <c r="C4265" s="5">
        <v>73525</v>
      </c>
    </row>
    <row r="4266" spans="1:3" x14ac:dyDescent="0.2">
      <c r="A4266" t="s">
        <v>415</v>
      </c>
      <c r="B4266" s="4">
        <f t="shared" ca="1" si="143"/>
        <v>45347</v>
      </c>
      <c r="C4266" s="5">
        <v>16800</v>
      </c>
    </row>
    <row r="4267" spans="1:3" x14ac:dyDescent="0.2">
      <c r="A4267" t="s">
        <v>420</v>
      </c>
      <c r="B4267" s="4">
        <f t="shared" ca="1" si="143"/>
        <v>45347</v>
      </c>
      <c r="C4267" s="5">
        <v>78155</v>
      </c>
    </row>
    <row r="4268" spans="1:3" x14ac:dyDescent="0.2">
      <c r="A4268" t="s">
        <v>423</v>
      </c>
      <c r="B4268" s="4">
        <f t="shared" ca="1" si="143"/>
        <v>45347</v>
      </c>
      <c r="C4268" s="5">
        <v>26195</v>
      </c>
    </row>
    <row r="4269" spans="1:3" x14ac:dyDescent="0.2">
      <c r="A4269" t="s">
        <v>428</v>
      </c>
      <c r="B4269" s="4">
        <f t="shared" ca="1" si="143"/>
        <v>45347</v>
      </c>
      <c r="C4269" s="5">
        <v>55300</v>
      </c>
    </row>
    <row r="4270" spans="1:3" x14ac:dyDescent="0.2">
      <c r="A4270" t="s">
        <v>430</v>
      </c>
      <c r="B4270" s="4">
        <f t="shared" ca="1" si="143"/>
        <v>45347</v>
      </c>
      <c r="C4270" s="5">
        <v>35255</v>
      </c>
    </row>
    <row r="4271" spans="1:3" x14ac:dyDescent="0.2">
      <c r="A4271" t="s">
        <v>431</v>
      </c>
      <c r="B4271" s="4">
        <f t="shared" ca="1" si="143"/>
        <v>45347</v>
      </c>
      <c r="C4271" s="5">
        <v>81955</v>
      </c>
    </row>
    <row r="4272" spans="1:3" x14ac:dyDescent="0.2">
      <c r="A4272" t="s">
        <v>437</v>
      </c>
      <c r="B4272" s="4">
        <f t="shared" ca="1" si="143"/>
        <v>45347</v>
      </c>
      <c r="C4272" s="5">
        <v>56555</v>
      </c>
    </row>
    <row r="4273" spans="1:3" x14ac:dyDescent="0.2">
      <c r="A4273" t="s">
        <v>70</v>
      </c>
      <c r="B4273" s="4">
        <f t="shared" ref="B4273:B4302" ca="1" si="144">TODAY()-56</f>
        <v>45348</v>
      </c>
      <c r="C4273" s="5">
        <v>55435</v>
      </c>
    </row>
    <row r="4274" spans="1:3" x14ac:dyDescent="0.2">
      <c r="A4274" t="s">
        <v>103</v>
      </c>
      <c r="B4274" s="4">
        <f t="shared" ca="1" si="144"/>
        <v>45348</v>
      </c>
      <c r="C4274" s="5">
        <v>65310</v>
      </c>
    </row>
    <row r="4275" spans="1:3" x14ac:dyDescent="0.2">
      <c r="A4275" t="s">
        <v>110</v>
      </c>
      <c r="B4275" s="4">
        <f t="shared" ca="1" si="144"/>
        <v>45348</v>
      </c>
      <c r="C4275" s="5">
        <v>50935</v>
      </c>
    </row>
    <row r="4276" spans="1:3" x14ac:dyDescent="0.2">
      <c r="A4276" t="s">
        <v>132</v>
      </c>
      <c r="B4276" s="4">
        <f t="shared" ca="1" si="144"/>
        <v>45348</v>
      </c>
      <c r="C4276" s="5">
        <v>47550</v>
      </c>
    </row>
    <row r="4277" spans="1:3" x14ac:dyDescent="0.2">
      <c r="A4277" t="s">
        <v>148</v>
      </c>
      <c r="B4277" s="4">
        <f t="shared" ca="1" si="144"/>
        <v>45348</v>
      </c>
      <c r="C4277" s="5">
        <v>12360</v>
      </c>
    </row>
    <row r="4278" spans="1:3" x14ac:dyDescent="0.2">
      <c r="A4278" t="s">
        <v>152</v>
      </c>
      <c r="B4278" s="4">
        <f t="shared" ca="1" si="144"/>
        <v>45348</v>
      </c>
      <c r="C4278" s="5">
        <v>33635</v>
      </c>
    </row>
    <row r="4279" spans="1:3" x14ac:dyDescent="0.2">
      <c r="A4279" t="s">
        <v>155</v>
      </c>
      <c r="B4279" s="4">
        <f t="shared" ca="1" si="144"/>
        <v>45348</v>
      </c>
      <c r="C4279" s="5">
        <v>34305</v>
      </c>
    </row>
    <row r="4280" spans="1:3" x14ac:dyDescent="0.2">
      <c r="A4280" t="s">
        <v>162</v>
      </c>
      <c r="B4280" s="4">
        <f t="shared" ca="1" si="144"/>
        <v>45348</v>
      </c>
      <c r="C4280" s="5">
        <v>48460</v>
      </c>
    </row>
    <row r="4281" spans="1:3" x14ac:dyDescent="0.2">
      <c r="A4281" t="s">
        <v>163</v>
      </c>
      <c r="B4281" s="4">
        <f t="shared" ca="1" si="144"/>
        <v>45348</v>
      </c>
      <c r="C4281" s="5">
        <v>50620</v>
      </c>
    </row>
    <row r="4282" spans="1:3" x14ac:dyDescent="0.2">
      <c r="A4282" t="s">
        <v>172</v>
      </c>
      <c r="B4282" s="4">
        <f t="shared" ca="1" si="144"/>
        <v>45348</v>
      </c>
      <c r="C4282" s="5">
        <v>59260</v>
      </c>
    </row>
    <row r="4283" spans="1:3" x14ac:dyDescent="0.2">
      <c r="A4283" t="s">
        <v>187</v>
      </c>
      <c r="B4283" s="4">
        <f t="shared" ca="1" si="144"/>
        <v>45348</v>
      </c>
      <c r="C4283" s="5">
        <v>56305</v>
      </c>
    </row>
    <row r="4284" spans="1:3" x14ac:dyDescent="0.2">
      <c r="A4284" t="s">
        <v>208</v>
      </c>
      <c r="B4284" s="4">
        <f t="shared" ca="1" si="144"/>
        <v>45348</v>
      </c>
      <c r="C4284" s="5">
        <v>64240</v>
      </c>
    </row>
    <row r="4285" spans="1:3" x14ac:dyDescent="0.2">
      <c r="A4285" t="s">
        <v>242</v>
      </c>
      <c r="B4285" s="4">
        <f t="shared" ca="1" si="144"/>
        <v>45348</v>
      </c>
      <c r="C4285" s="5">
        <v>38680</v>
      </c>
    </row>
    <row r="4286" spans="1:3" x14ac:dyDescent="0.2">
      <c r="A4286" t="s">
        <v>243</v>
      </c>
      <c r="B4286" s="4">
        <f t="shared" ca="1" si="144"/>
        <v>45348</v>
      </c>
      <c r="C4286" s="5">
        <v>24315</v>
      </c>
    </row>
    <row r="4287" spans="1:3" x14ac:dyDescent="0.2">
      <c r="A4287" t="s">
        <v>244</v>
      </c>
      <c r="B4287" s="4">
        <f t="shared" ca="1" si="144"/>
        <v>45348</v>
      </c>
      <c r="C4287" s="5">
        <v>13025</v>
      </c>
    </row>
    <row r="4288" spans="1:3" x14ac:dyDescent="0.2">
      <c r="A4288" t="s">
        <v>248</v>
      </c>
      <c r="B4288" s="4">
        <f t="shared" ca="1" si="144"/>
        <v>45348</v>
      </c>
      <c r="C4288" s="5">
        <v>84570</v>
      </c>
    </row>
    <row r="4289" spans="1:3" x14ac:dyDescent="0.2">
      <c r="A4289" t="s">
        <v>261</v>
      </c>
      <c r="B4289" s="4">
        <f t="shared" ca="1" si="144"/>
        <v>45348</v>
      </c>
      <c r="C4289" s="5">
        <v>27345</v>
      </c>
    </row>
    <row r="4290" spans="1:3" x14ac:dyDescent="0.2">
      <c r="A4290" t="s">
        <v>347</v>
      </c>
      <c r="B4290" s="4">
        <f t="shared" ca="1" si="144"/>
        <v>45348</v>
      </c>
      <c r="C4290" s="5">
        <v>15385</v>
      </c>
    </row>
    <row r="4291" spans="1:3" x14ac:dyDescent="0.2">
      <c r="A4291" t="s">
        <v>352</v>
      </c>
      <c r="B4291" s="4">
        <f t="shared" ca="1" si="144"/>
        <v>45348</v>
      </c>
      <c r="C4291" s="5">
        <v>59370</v>
      </c>
    </row>
    <row r="4292" spans="1:3" x14ac:dyDescent="0.2">
      <c r="A4292" t="s">
        <v>356</v>
      </c>
      <c r="B4292" s="4">
        <f t="shared" ca="1" si="144"/>
        <v>45348</v>
      </c>
      <c r="C4292" s="5">
        <v>82890</v>
      </c>
    </row>
    <row r="4293" spans="1:3" x14ac:dyDescent="0.2">
      <c r="A4293" t="s">
        <v>360</v>
      </c>
      <c r="B4293" s="4">
        <f t="shared" ca="1" si="144"/>
        <v>45348</v>
      </c>
      <c r="C4293" s="5">
        <v>15895</v>
      </c>
    </row>
    <row r="4294" spans="1:3" x14ac:dyDescent="0.2">
      <c r="A4294" t="s">
        <v>363</v>
      </c>
      <c r="B4294" s="4">
        <f t="shared" ca="1" si="144"/>
        <v>45348</v>
      </c>
      <c r="C4294" s="5">
        <v>70320</v>
      </c>
    </row>
    <row r="4295" spans="1:3" x14ac:dyDescent="0.2">
      <c r="A4295" t="s">
        <v>368</v>
      </c>
      <c r="B4295" s="4">
        <f t="shared" ca="1" si="144"/>
        <v>45348</v>
      </c>
      <c r="C4295" s="5">
        <v>12995</v>
      </c>
    </row>
    <row r="4296" spans="1:3" x14ac:dyDescent="0.2">
      <c r="A4296" t="s">
        <v>371</v>
      </c>
      <c r="B4296" s="4">
        <f t="shared" ca="1" si="144"/>
        <v>45348</v>
      </c>
      <c r="C4296" s="5">
        <v>72055</v>
      </c>
    </row>
    <row r="4297" spans="1:3" x14ac:dyDescent="0.2">
      <c r="A4297" t="s">
        <v>388</v>
      </c>
      <c r="B4297" s="4">
        <f t="shared" ca="1" si="144"/>
        <v>45348</v>
      </c>
      <c r="C4297" s="5">
        <v>55460</v>
      </c>
    </row>
    <row r="4298" spans="1:3" x14ac:dyDescent="0.2">
      <c r="A4298" t="s">
        <v>393</v>
      </c>
      <c r="B4298" s="4">
        <f t="shared" ca="1" si="144"/>
        <v>45348</v>
      </c>
      <c r="C4298" s="5">
        <v>74580</v>
      </c>
    </row>
    <row r="4299" spans="1:3" x14ac:dyDescent="0.2">
      <c r="A4299" t="s">
        <v>405</v>
      </c>
      <c r="B4299" s="4">
        <f t="shared" ca="1" si="144"/>
        <v>45348</v>
      </c>
      <c r="C4299" s="5">
        <v>18570</v>
      </c>
    </row>
    <row r="4300" spans="1:3" x14ac:dyDescent="0.2">
      <c r="A4300" t="s">
        <v>423</v>
      </c>
      <c r="B4300" s="4">
        <f t="shared" ca="1" si="144"/>
        <v>45348</v>
      </c>
      <c r="C4300" s="5">
        <v>13525</v>
      </c>
    </row>
    <row r="4301" spans="1:3" x14ac:dyDescent="0.2">
      <c r="A4301" t="s">
        <v>430</v>
      </c>
      <c r="B4301" s="4">
        <f t="shared" ca="1" si="144"/>
        <v>45348</v>
      </c>
      <c r="C4301" s="5">
        <v>35095</v>
      </c>
    </row>
    <row r="4302" spans="1:3" x14ac:dyDescent="0.2">
      <c r="A4302" t="s">
        <v>437</v>
      </c>
      <c r="B4302" s="4">
        <f t="shared" ca="1" si="144"/>
        <v>45348</v>
      </c>
      <c r="C4302" s="5">
        <v>25845</v>
      </c>
    </row>
    <row r="4303" spans="1:3" x14ac:dyDescent="0.2">
      <c r="A4303" t="s">
        <v>59</v>
      </c>
      <c r="B4303" s="4">
        <f t="shared" ref="B4303:B4327" ca="1" si="145">TODAY()-55</f>
        <v>45349</v>
      </c>
      <c r="C4303" s="5">
        <v>15740</v>
      </c>
    </row>
    <row r="4304" spans="1:3" x14ac:dyDescent="0.2">
      <c r="A4304" t="s">
        <v>78</v>
      </c>
      <c r="B4304" s="4">
        <f t="shared" ca="1" si="145"/>
        <v>45349</v>
      </c>
      <c r="C4304" s="5">
        <v>21625</v>
      </c>
    </row>
    <row r="4305" spans="1:3" x14ac:dyDescent="0.2">
      <c r="A4305" t="s">
        <v>80</v>
      </c>
      <c r="B4305" s="4">
        <f t="shared" ca="1" si="145"/>
        <v>45349</v>
      </c>
      <c r="C4305" s="5">
        <v>39960</v>
      </c>
    </row>
    <row r="4306" spans="1:3" x14ac:dyDescent="0.2">
      <c r="A4306" t="s">
        <v>125</v>
      </c>
      <c r="B4306" s="4">
        <f t="shared" ca="1" si="145"/>
        <v>45349</v>
      </c>
      <c r="C4306" s="5">
        <v>41450</v>
      </c>
    </row>
    <row r="4307" spans="1:3" x14ac:dyDescent="0.2">
      <c r="A4307" t="s">
        <v>143</v>
      </c>
      <c r="B4307" s="4">
        <f t="shared" ca="1" si="145"/>
        <v>45349</v>
      </c>
      <c r="C4307" s="5">
        <v>30660</v>
      </c>
    </row>
    <row r="4308" spans="1:3" x14ac:dyDescent="0.2">
      <c r="A4308" t="s">
        <v>148</v>
      </c>
      <c r="B4308" s="4">
        <f t="shared" ca="1" si="145"/>
        <v>45349</v>
      </c>
      <c r="C4308" s="5">
        <v>20760</v>
      </c>
    </row>
    <row r="4309" spans="1:3" x14ac:dyDescent="0.2">
      <c r="A4309" t="s">
        <v>152</v>
      </c>
      <c r="B4309" s="4">
        <f t="shared" ca="1" si="145"/>
        <v>45349</v>
      </c>
      <c r="C4309" s="5">
        <v>34100</v>
      </c>
    </row>
    <row r="4310" spans="1:3" x14ac:dyDescent="0.2">
      <c r="A4310" t="s">
        <v>157</v>
      </c>
      <c r="B4310" s="4">
        <f t="shared" ca="1" si="145"/>
        <v>45349</v>
      </c>
      <c r="C4310" s="5">
        <v>25660</v>
      </c>
    </row>
    <row r="4311" spans="1:3" x14ac:dyDescent="0.2">
      <c r="A4311" t="s">
        <v>162</v>
      </c>
      <c r="B4311" s="4">
        <f t="shared" ca="1" si="145"/>
        <v>45349</v>
      </c>
      <c r="C4311" s="5">
        <v>24860</v>
      </c>
    </row>
    <row r="4312" spans="1:3" x14ac:dyDescent="0.2">
      <c r="A4312" t="s">
        <v>165</v>
      </c>
      <c r="B4312" s="4">
        <f t="shared" ca="1" si="145"/>
        <v>45349</v>
      </c>
      <c r="C4312" s="5">
        <v>21065</v>
      </c>
    </row>
    <row r="4313" spans="1:3" x14ac:dyDescent="0.2">
      <c r="A4313" t="s">
        <v>172</v>
      </c>
      <c r="B4313" s="4">
        <f t="shared" ca="1" si="145"/>
        <v>45349</v>
      </c>
      <c r="C4313" s="5">
        <v>65790</v>
      </c>
    </row>
    <row r="4314" spans="1:3" x14ac:dyDescent="0.2">
      <c r="A4314" t="s">
        <v>227</v>
      </c>
      <c r="B4314" s="4">
        <f t="shared" ca="1" si="145"/>
        <v>45349</v>
      </c>
      <c r="C4314" s="5">
        <v>41165</v>
      </c>
    </row>
    <row r="4315" spans="1:3" x14ac:dyDescent="0.2">
      <c r="A4315" t="s">
        <v>244</v>
      </c>
      <c r="B4315" s="4">
        <f t="shared" ca="1" si="145"/>
        <v>45349</v>
      </c>
      <c r="C4315" s="5">
        <v>47210</v>
      </c>
    </row>
    <row r="4316" spans="1:3" x14ac:dyDescent="0.2">
      <c r="A4316" t="s">
        <v>271</v>
      </c>
      <c r="B4316" s="4">
        <f t="shared" ca="1" si="145"/>
        <v>45349</v>
      </c>
      <c r="C4316" s="5">
        <v>39015</v>
      </c>
    </row>
    <row r="4317" spans="1:3" x14ac:dyDescent="0.2">
      <c r="A4317" t="s">
        <v>276</v>
      </c>
      <c r="B4317" s="4">
        <f t="shared" ca="1" si="145"/>
        <v>45349</v>
      </c>
      <c r="C4317" s="5">
        <v>24000</v>
      </c>
    </row>
    <row r="4318" spans="1:3" x14ac:dyDescent="0.2">
      <c r="A4318" t="s">
        <v>306</v>
      </c>
      <c r="B4318" s="4">
        <f t="shared" ca="1" si="145"/>
        <v>45349</v>
      </c>
      <c r="C4318" s="5">
        <v>8030</v>
      </c>
    </row>
    <row r="4319" spans="1:3" x14ac:dyDescent="0.2">
      <c r="A4319" t="s">
        <v>328</v>
      </c>
      <c r="B4319" s="4">
        <f t="shared" ca="1" si="145"/>
        <v>45349</v>
      </c>
      <c r="C4319" s="5">
        <v>9240</v>
      </c>
    </row>
    <row r="4320" spans="1:3" x14ac:dyDescent="0.2">
      <c r="A4320" t="s">
        <v>340</v>
      </c>
      <c r="B4320" s="4">
        <f t="shared" ca="1" si="145"/>
        <v>45349</v>
      </c>
      <c r="C4320" s="5">
        <v>16890</v>
      </c>
    </row>
    <row r="4321" spans="1:3" x14ac:dyDescent="0.2">
      <c r="A4321" t="s">
        <v>393</v>
      </c>
      <c r="B4321" s="4">
        <f t="shared" ca="1" si="145"/>
        <v>45349</v>
      </c>
      <c r="C4321" s="5">
        <v>12325</v>
      </c>
    </row>
    <row r="4322" spans="1:3" x14ac:dyDescent="0.2">
      <c r="A4322" t="s">
        <v>400</v>
      </c>
      <c r="B4322" s="4">
        <f t="shared" ca="1" si="145"/>
        <v>45349</v>
      </c>
      <c r="C4322" s="5">
        <v>82045</v>
      </c>
    </row>
    <row r="4323" spans="1:3" x14ac:dyDescent="0.2">
      <c r="A4323" t="s">
        <v>405</v>
      </c>
      <c r="B4323" s="4">
        <f t="shared" ca="1" si="145"/>
        <v>45349</v>
      </c>
      <c r="C4323" s="5">
        <v>51410</v>
      </c>
    </row>
    <row r="4324" spans="1:3" x14ac:dyDescent="0.2">
      <c r="A4324" t="s">
        <v>418</v>
      </c>
      <c r="B4324" s="4">
        <f t="shared" ca="1" si="145"/>
        <v>45349</v>
      </c>
      <c r="C4324" s="5">
        <v>77865</v>
      </c>
    </row>
    <row r="4325" spans="1:3" x14ac:dyDescent="0.2">
      <c r="A4325" t="s">
        <v>428</v>
      </c>
      <c r="B4325" s="4">
        <f t="shared" ca="1" si="145"/>
        <v>45349</v>
      </c>
      <c r="C4325" s="5">
        <v>41435</v>
      </c>
    </row>
    <row r="4326" spans="1:3" x14ac:dyDescent="0.2">
      <c r="A4326" t="s">
        <v>430</v>
      </c>
      <c r="B4326" s="4">
        <f t="shared" ca="1" si="145"/>
        <v>45349</v>
      </c>
      <c r="C4326" s="5">
        <v>40605</v>
      </c>
    </row>
    <row r="4327" spans="1:3" x14ac:dyDescent="0.2">
      <c r="A4327" t="s">
        <v>436</v>
      </c>
      <c r="B4327" s="4">
        <f t="shared" ca="1" si="145"/>
        <v>45349</v>
      </c>
      <c r="C4327" s="5">
        <v>62700</v>
      </c>
    </row>
    <row r="4328" spans="1:3" x14ac:dyDescent="0.2">
      <c r="A4328" t="s">
        <v>49</v>
      </c>
      <c r="B4328" s="4">
        <f t="shared" ref="B4328:B4357" ca="1" si="146">TODAY()-54</f>
        <v>45350</v>
      </c>
      <c r="C4328" s="5">
        <v>61860</v>
      </c>
    </row>
    <row r="4329" spans="1:3" x14ac:dyDescent="0.2">
      <c r="A4329" t="s">
        <v>80</v>
      </c>
      <c r="B4329" s="4">
        <f t="shared" ca="1" si="146"/>
        <v>45350</v>
      </c>
      <c r="C4329" s="5">
        <v>37175</v>
      </c>
    </row>
    <row r="4330" spans="1:3" x14ac:dyDescent="0.2">
      <c r="A4330" t="s">
        <v>96</v>
      </c>
      <c r="B4330" s="4">
        <f t="shared" ca="1" si="146"/>
        <v>45350</v>
      </c>
      <c r="C4330" s="5">
        <v>45950</v>
      </c>
    </row>
    <row r="4331" spans="1:3" x14ac:dyDescent="0.2">
      <c r="A4331" t="s">
        <v>118</v>
      </c>
      <c r="B4331" s="4">
        <f t="shared" ca="1" si="146"/>
        <v>45350</v>
      </c>
      <c r="C4331" s="5">
        <v>66105</v>
      </c>
    </row>
    <row r="4332" spans="1:3" x14ac:dyDescent="0.2">
      <c r="A4332" t="s">
        <v>130</v>
      </c>
      <c r="B4332" s="4">
        <f t="shared" ca="1" si="146"/>
        <v>45350</v>
      </c>
      <c r="C4332" s="5">
        <v>27955</v>
      </c>
    </row>
    <row r="4333" spans="1:3" x14ac:dyDescent="0.2">
      <c r="A4333" t="s">
        <v>148</v>
      </c>
      <c r="B4333" s="4">
        <f t="shared" ca="1" si="146"/>
        <v>45350</v>
      </c>
      <c r="C4333" s="5">
        <v>68655</v>
      </c>
    </row>
    <row r="4334" spans="1:3" x14ac:dyDescent="0.2">
      <c r="A4334" t="s">
        <v>152</v>
      </c>
      <c r="B4334" s="4">
        <f t="shared" ca="1" si="146"/>
        <v>45350</v>
      </c>
      <c r="C4334" s="5">
        <v>57235</v>
      </c>
    </row>
    <row r="4335" spans="1:3" x14ac:dyDescent="0.2">
      <c r="A4335" t="s">
        <v>158</v>
      </c>
      <c r="B4335" s="4">
        <f t="shared" ca="1" si="146"/>
        <v>45350</v>
      </c>
      <c r="C4335" s="5">
        <v>49400</v>
      </c>
    </row>
    <row r="4336" spans="1:3" x14ac:dyDescent="0.2">
      <c r="A4336" t="s">
        <v>183</v>
      </c>
      <c r="B4336" s="4">
        <f t="shared" ca="1" si="146"/>
        <v>45350</v>
      </c>
      <c r="C4336" s="5">
        <v>41420</v>
      </c>
    </row>
    <row r="4337" spans="1:3" x14ac:dyDescent="0.2">
      <c r="A4337" t="s">
        <v>187</v>
      </c>
      <c r="B4337" s="4">
        <f t="shared" ca="1" si="146"/>
        <v>45350</v>
      </c>
      <c r="C4337" s="5">
        <v>75930</v>
      </c>
    </row>
    <row r="4338" spans="1:3" x14ac:dyDescent="0.2">
      <c r="A4338" t="s">
        <v>198</v>
      </c>
      <c r="B4338" s="4">
        <f t="shared" ca="1" si="146"/>
        <v>45350</v>
      </c>
      <c r="C4338" s="5">
        <v>27560</v>
      </c>
    </row>
    <row r="4339" spans="1:3" x14ac:dyDescent="0.2">
      <c r="A4339" t="s">
        <v>208</v>
      </c>
      <c r="B4339" s="4">
        <f t="shared" ca="1" si="146"/>
        <v>45350</v>
      </c>
      <c r="C4339" s="5">
        <v>16945</v>
      </c>
    </row>
    <row r="4340" spans="1:3" x14ac:dyDescent="0.2">
      <c r="A4340" t="s">
        <v>242</v>
      </c>
      <c r="B4340" s="4">
        <f t="shared" ca="1" si="146"/>
        <v>45350</v>
      </c>
      <c r="C4340" s="5">
        <v>66565</v>
      </c>
    </row>
    <row r="4341" spans="1:3" x14ac:dyDescent="0.2">
      <c r="A4341" t="s">
        <v>244</v>
      </c>
      <c r="B4341" s="4">
        <f t="shared" ca="1" si="146"/>
        <v>45350</v>
      </c>
      <c r="C4341" s="5">
        <v>24300</v>
      </c>
    </row>
    <row r="4342" spans="1:3" x14ac:dyDescent="0.2">
      <c r="A4342" t="s">
        <v>248</v>
      </c>
      <c r="B4342" s="4">
        <f t="shared" ca="1" si="146"/>
        <v>45350</v>
      </c>
      <c r="C4342" s="5">
        <v>77365</v>
      </c>
    </row>
    <row r="4343" spans="1:3" x14ac:dyDescent="0.2">
      <c r="A4343" t="s">
        <v>276</v>
      </c>
      <c r="B4343" s="4">
        <f t="shared" ca="1" si="146"/>
        <v>45350</v>
      </c>
      <c r="C4343" s="5">
        <v>74890</v>
      </c>
    </row>
    <row r="4344" spans="1:3" x14ac:dyDescent="0.2">
      <c r="A4344" t="s">
        <v>288</v>
      </c>
      <c r="B4344" s="4">
        <f t="shared" ca="1" si="146"/>
        <v>45350</v>
      </c>
      <c r="C4344" s="5">
        <v>60095</v>
      </c>
    </row>
    <row r="4345" spans="1:3" x14ac:dyDescent="0.2">
      <c r="A4345" t="s">
        <v>300</v>
      </c>
      <c r="B4345" s="4">
        <f t="shared" ca="1" si="146"/>
        <v>45350</v>
      </c>
      <c r="C4345" s="5">
        <v>79050</v>
      </c>
    </row>
    <row r="4346" spans="1:3" x14ac:dyDescent="0.2">
      <c r="A4346" t="s">
        <v>301</v>
      </c>
      <c r="B4346" s="4">
        <f t="shared" ca="1" si="146"/>
        <v>45350</v>
      </c>
      <c r="C4346" s="5">
        <v>74305</v>
      </c>
    </row>
    <row r="4347" spans="1:3" x14ac:dyDescent="0.2">
      <c r="A4347" t="s">
        <v>306</v>
      </c>
      <c r="B4347" s="4">
        <f t="shared" ca="1" si="146"/>
        <v>45350</v>
      </c>
      <c r="C4347" s="5">
        <v>15565</v>
      </c>
    </row>
    <row r="4348" spans="1:3" x14ac:dyDescent="0.2">
      <c r="A4348" t="s">
        <v>320</v>
      </c>
      <c r="B4348" s="4">
        <f t="shared" ca="1" si="146"/>
        <v>45350</v>
      </c>
      <c r="C4348" s="5">
        <v>21780</v>
      </c>
    </row>
    <row r="4349" spans="1:3" x14ac:dyDescent="0.2">
      <c r="A4349" t="s">
        <v>352</v>
      </c>
      <c r="B4349" s="4">
        <f t="shared" ca="1" si="146"/>
        <v>45350</v>
      </c>
      <c r="C4349" s="5">
        <v>21600</v>
      </c>
    </row>
    <row r="4350" spans="1:3" x14ac:dyDescent="0.2">
      <c r="A4350" t="s">
        <v>371</v>
      </c>
      <c r="B4350" s="4">
        <f t="shared" ca="1" si="146"/>
        <v>45350</v>
      </c>
      <c r="C4350" s="5">
        <v>70650</v>
      </c>
    </row>
    <row r="4351" spans="1:3" x14ac:dyDescent="0.2">
      <c r="A4351" t="s">
        <v>400</v>
      </c>
      <c r="B4351" s="4">
        <f t="shared" ca="1" si="146"/>
        <v>45350</v>
      </c>
      <c r="C4351" s="5">
        <v>40800</v>
      </c>
    </row>
    <row r="4352" spans="1:3" x14ac:dyDescent="0.2">
      <c r="A4352" t="s">
        <v>405</v>
      </c>
      <c r="B4352" s="4">
        <f t="shared" ca="1" si="146"/>
        <v>45350</v>
      </c>
      <c r="C4352" s="5">
        <v>55625</v>
      </c>
    </row>
    <row r="4353" spans="1:3" x14ac:dyDescent="0.2">
      <c r="A4353" t="s">
        <v>413</v>
      </c>
      <c r="B4353" s="4">
        <f t="shared" ca="1" si="146"/>
        <v>45350</v>
      </c>
      <c r="C4353" s="5">
        <v>47640</v>
      </c>
    </row>
    <row r="4354" spans="1:3" x14ac:dyDescent="0.2">
      <c r="A4354" t="s">
        <v>420</v>
      </c>
      <c r="B4354" s="4">
        <f t="shared" ca="1" si="146"/>
        <v>45350</v>
      </c>
      <c r="C4354" s="5">
        <v>19285</v>
      </c>
    </row>
    <row r="4355" spans="1:3" x14ac:dyDescent="0.2">
      <c r="A4355" t="s">
        <v>423</v>
      </c>
      <c r="B4355" s="4">
        <f t="shared" ca="1" si="146"/>
        <v>45350</v>
      </c>
      <c r="C4355" s="5">
        <v>44340</v>
      </c>
    </row>
    <row r="4356" spans="1:3" x14ac:dyDescent="0.2">
      <c r="A4356" t="s">
        <v>428</v>
      </c>
      <c r="B4356" s="4">
        <f t="shared" ca="1" si="146"/>
        <v>45350</v>
      </c>
      <c r="C4356" s="5">
        <v>37910</v>
      </c>
    </row>
    <row r="4357" spans="1:3" x14ac:dyDescent="0.2">
      <c r="A4357" t="s">
        <v>437</v>
      </c>
      <c r="B4357" s="4">
        <f t="shared" ca="1" si="146"/>
        <v>45350</v>
      </c>
      <c r="C4357" s="5">
        <v>19270</v>
      </c>
    </row>
    <row r="4358" spans="1:3" x14ac:dyDescent="0.2">
      <c r="A4358" t="s">
        <v>49</v>
      </c>
      <c r="B4358" s="4">
        <f t="shared" ref="B4358:B4387" ca="1" si="147">TODAY()-53</f>
        <v>45351</v>
      </c>
      <c r="C4358" s="5">
        <v>84925</v>
      </c>
    </row>
    <row r="4359" spans="1:3" x14ac:dyDescent="0.2">
      <c r="A4359" t="s">
        <v>59</v>
      </c>
      <c r="B4359" s="4">
        <f t="shared" ca="1" si="147"/>
        <v>45351</v>
      </c>
      <c r="C4359" s="5">
        <v>5260</v>
      </c>
    </row>
    <row r="4360" spans="1:3" x14ac:dyDescent="0.2">
      <c r="A4360" t="s">
        <v>64</v>
      </c>
      <c r="B4360" s="4">
        <f t="shared" ca="1" si="147"/>
        <v>45351</v>
      </c>
      <c r="C4360" s="5">
        <v>39970</v>
      </c>
    </row>
    <row r="4361" spans="1:3" x14ac:dyDescent="0.2">
      <c r="A4361" t="s">
        <v>70</v>
      </c>
      <c r="B4361" s="4">
        <f t="shared" ca="1" si="147"/>
        <v>45351</v>
      </c>
      <c r="C4361" s="5">
        <v>24075</v>
      </c>
    </row>
    <row r="4362" spans="1:3" x14ac:dyDescent="0.2">
      <c r="A4362" t="s">
        <v>72</v>
      </c>
      <c r="B4362" s="4">
        <f t="shared" ca="1" si="147"/>
        <v>45351</v>
      </c>
      <c r="C4362" s="5">
        <v>23870</v>
      </c>
    </row>
    <row r="4363" spans="1:3" x14ac:dyDescent="0.2">
      <c r="A4363" t="s">
        <v>103</v>
      </c>
      <c r="B4363" s="4">
        <f t="shared" ca="1" si="147"/>
        <v>45351</v>
      </c>
      <c r="C4363" s="5">
        <v>28440</v>
      </c>
    </row>
    <row r="4364" spans="1:3" x14ac:dyDescent="0.2">
      <c r="A4364" t="s">
        <v>125</v>
      </c>
      <c r="B4364" s="4">
        <f t="shared" ca="1" si="147"/>
        <v>45351</v>
      </c>
      <c r="C4364" s="5">
        <v>29170</v>
      </c>
    </row>
    <row r="4365" spans="1:3" x14ac:dyDescent="0.2">
      <c r="A4365" t="s">
        <v>133</v>
      </c>
      <c r="B4365" s="4">
        <f t="shared" ca="1" si="147"/>
        <v>45351</v>
      </c>
      <c r="C4365" s="5">
        <v>38925</v>
      </c>
    </row>
    <row r="4366" spans="1:3" x14ac:dyDescent="0.2">
      <c r="A4366" t="s">
        <v>140</v>
      </c>
      <c r="B4366" s="4">
        <f t="shared" ca="1" si="147"/>
        <v>45351</v>
      </c>
      <c r="C4366" s="5">
        <v>11465</v>
      </c>
    </row>
    <row r="4367" spans="1:3" x14ac:dyDescent="0.2">
      <c r="A4367" t="s">
        <v>148</v>
      </c>
      <c r="B4367" s="4">
        <f t="shared" ca="1" si="147"/>
        <v>45351</v>
      </c>
      <c r="C4367" s="5">
        <v>56010</v>
      </c>
    </row>
    <row r="4368" spans="1:3" x14ac:dyDescent="0.2">
      <c r="A4368" t="s">
        <v>155</v>
      </c>
      <c r="B4368" s="4">
        <f t="shared" ca="1" si="147"/>
        <v>45351</v>
      </c>
      <c r="C4368" s="5">
        <v>55160</v>
      </c>
    </row>
    <row r="4369" spans="1:3" x14ac:dyDescent="0.2">
      <c r="A4369" t="s">
        <v>158</v>
      </c>
      <c r="B4369" s="4">
        <f t="shared" ca="1" si="147"/>
        <v>45351</v>
      </c>
      <c r="C4369" s="5">
        <v>30515</v>
      </c>
    </row>
    <row r="4370" spans="1:3" x14ac:dyDescent="0.2">
      <c r="A4370" t="s">
        <v>161</v>
      </c>
      <c r="B4370" s="4">
        <f t="shared" ca="1" si="147"/>
        <v>45351</v>
      </c>
      <c r="C4370" s="5">
        <v>28120</v>
      </c>
    </row>
    <row r="4371" spans="1:3" x14ac:dyDescent="0.2">
      <c r="A4371" t="s">
        <v>181</v>
      </c>
      <c r="B4371" s="4">
        <f t="shared" ca="1" si="147"/>
        <v>45351</v>
      </c>
      <c r="C4371" s="5">
        <v>57380</v>
      </c>
    </row>
    <row r="4372" spans="1:3" x14ac:dyDescent="0.2">
      <c r="A4372" t="s">
        <v>227</v>
      </c>
      <c r="B4372" s="4">
        <f t="shared" ca="1" si="147"/>
        <v>45351</v>
      </c>
      <c r="C4372" s="5">
        <v>65820</v>
      </c>
    </row>
    <row r="4373" spans="1:3" x14ac:dyDescent="0.2">
      <c r="A4373" t="s">
        <v>244</v>
      </c>
      <c r="B4373" s="4">
        <f t="shared" ca="1" si="147"/>
        <v>45351</v>
      </c>
      <c r="C4373" s="5">
        <v>83850</v>
      </c>
    </row>
    <row r="4374" spans="1:3" x14ac:dyDescent="0.2">
      <c r="A4374" t="s">
        <v>261</v>
      </c>
      <c r="B4374" s="4">
        <f t="shared" ca="1" si="147"/>
        <v>45351</v>
      </c>
      <c r="C4374" s="5">
        <v>61945</v>
      </c>
    </row>
    <row r="4375" spans="1:3" x14ac:dyDescent="0.2">
      <c r="A4375" t="s">
        <v>271</v>
      </c>
      <c r="B4375" s="4">
        <f t="shared" ca="1" si="147"/>
        <v>45351</v>
      </c>
      <c r="C4375" s="5">
        <v>59180</v>
      </c>
    </row>
    <row r="4376" spans="1:3" x14ac:dyDescent="0.2">
      <c r="A4376" t="s">
        <v>300</v>
      </c>
      <c r="B4376" s="4">
        <f t="shared" ca="1" si="147"/>
        <v>45351</v>
      </c>
      <c r="C4376" s="5">
        <v>74550</v>
      </c>
    </row>
    <row r="4377" spans="1:3" x14ac:dyDescent="0.2">
      <c r="A4377" t="s">
        <v>301</v>
      </c>
      <c r="B4377" s="4">
        <f t="shared" ca="1" si="147"/>
        <v>45351</v>
      </c>
      <c r="C4377" s="5">
        <v>22215</v>
      </c>
    </row>
    <row r="4378" spans="1:3" x14ac:dyDescent="0.2">
      <c r="A4378" t="s">
        <v>302</v>
      </c>
      <c r="B4378" s="4">
        <f t="shared" ca="1" si="147"/>
        <v>45351</v>
      </c>
      <c r="C4378" s="5">
        <v>68845</v>
      </c>
    </row>
    <row r="4379" spans="1:3" x14ac:dyDescent="0.2">
      <c r="A4379" t="s">
        <v>313</v>
      </c>
      <c r="B4379" s="4">
        <f t="shared" ca="1" si="147"/>
        <v>45351</v>
      </c>
      <c r="C4379" s="5">
        <v>8450</v>
      </c>
    </row>
    <row r="4380" spans="1:3" x14ac:dyDescent="0.2">
      <c r="A4380" t="s">
        <v>314</v>
      </c>
      <c r="B4380" s="4">
        <f t="shared" ca="1" si="147"/>
        <v>45351</v>
      </c>
      <c r="C4380" s="5">
        <v>74740</v>
      </c>
    </row>
    <row r="4381" spans="1:3" x14ac:dyDescent="0.2">
      <c r="A4381" t="s">
        <v>333</v>
      </c>
      <c r="B4381" s="4">
        <f t="shared" ca="1" si="147"/>
        <v>45351</v>
      </c>
      <c r="C4381" s="5">
        <v>57575</v>
      </c>
    </row>
    <row r="4382" spans="1:3" x14ac:dyDescent="0.2">
      <c r="A4382" t="s">
        <v>347</v>
      </c>
      <c r="B4382" s="4">
        <f t="shared" ca="1" si="147"/>
        <v>45351</v>
      </c>
      <c r="C4382" s="5">
        <v>19350</v>
      </c>
    </row>
    <row r="4383" spans="1:3" x14ac:dyDescent="0.2">
      <c r="A4383" t="s">
        <v>356</v>
      </c>
      <c r="B4383" s="4">
        <f t="shared" ca="1" si="147"/>
        <v>45351</v>
      </c>
      <c r="C4383" s="5">
        <v>56715</v>
      </c>
    </row>
    <row r="4384" spans="1:3" x14ac:dyDescent="0.2">
      <c r="A4384" t="s">
        <v>357</v>
      </c>
      <c r="B4384" s="4">
        <f t="shared" ca="1" si="147"/>
        <v>45351</v>
      </c>
      <c r="C4384" s="5">
        <v>45490</v>
      </c>
    </row>
    <row r="4385" spans="1:3" x14ac:dyDescent="0.2">
      <c r="A4385" t="s">
        <v>416</v>
      </c>
      <c r="B4385" s="4">
        <f t="shared" ca="1" si="147"/>
        <v>45351</v>
      </c>
      <c r="C4385" s="5">
        <v>11045</v>
      </c>
    </row>
    <row r="4386" spans="1:3" x14ac:dyDescent="0.2">
      <c r="A4386" t="s">
        <v>428</v>
      </c>
      <c r="B4386" s="4">
        <f t="shared" ca="1" si="147"/>
        <v>45351</v>
      </c>
      <c r="C4386" s="5">
        <v>77650</v>
      </c>
    </row>
    <row r="4387" spans="1:3" x14ac:dyDescent="0.2">
      <c r="A4387" t="s">
        <v>437</v>
      </c>
      <c r="B4387" s="4">
        <f t="shared" ca="1" si="147"/>
        <v>45351</v>
      </c>
      <c r="C4387" s="5">
        <v>8575</v>
      </c>
    </row>
    <row r="4388" spans="1:3" x14ac:dyDescent="0.2">
      <c r="A4388" t="s">
        <v>93</v>
      </c>
      <c r="B4388" s="4">
        <f t="shared" ref="B4388:B4414" ca="1" si="148">TODAY()-52</f>
        <v>45352</v>
      </c>
      <c r="C4388" s="5">
        <v>84035</v>
      </c>
    </row>
    <row r="4389" spans="1:3" x14ac:dyDescent="0.2">
      <c r="A4389" t="s">
        <v>108</v>
      </c>
      <c r="B4389" s="4">
        <f t="shared" ca="1" si="148"/>
        <v>45352</v>
      </c>
      <c r="C4389" s="5">
        <v>51935</v>
      </c>
    </row>
    <row r="4390" spans="1:3" x14ac:dyDescent="0.2">
      <c r="A4390" t="s">
        <v>110</v>
      </c>
      <c r="B4390" s="4">
        <f t="shared" ca="1" si="148"/>
        <v>45352</v>
      </c>
      <c r="C4390" s="5">
        <v>60555</v>
      </c>
    </row>
    <row r="4391" spans="1:3" x14ac:dyDescent="0.2">
      <c r="A4391" t="s">
        <v>113</v>
      </c>
      <c r="B4391" s="4">
        <f t="shared" ca="1" si="148"/>
        <v>45352</v>
      </c>
      <c r="C4391" s="5">
        <v>25060</v>
      </c>
    </row>
    <row r="4392" spans="1:3" x14ac:dyDescent="0.2">
      <c r="A4392" t="s">
        <v>127</v>
      </c>
      <c r="B4392" s="4">
        <f t="shared" ca="1" si="148"/>
        <v>45352</v>
      </c>
      <c r="C4392" s="5">
        <v>54060</v>
      </c>
    </row>
    <row r="4393" spans="1:3" x14ac:dyDescent="0.2">
      <c r="A4393" t="s">
        <v>130</v>
      </c>
      <c r="B4393" s="4">
        <f t="shared" ca="1" si="148"/>
        <v>45352</v>
      </c>
      <c r="C4393" s="5">
        <v>22120</v>
      </c>
    </row>
    <row r="4394" spans="1:3" x14ac:dyDescent="0.2">
      <c r="A4394" t="s">
        <v>132</v>
      </c>
      <c r="B4394" s="4">
        <f t="shared" ca="1" si="148"/>
        <v>45352</v>
      </c>
      <c r="C4394" s="5">
        <v>30695</v>
      </c>
    </row>
    <row r="4395" spans="1:3" x14ac:dyDescent="0.2">
      <c r="A4395" t="s">
        <v>133</v>
      </c>
      <c r="B4395" s="4">
        <f t="shared" ca="1" si="148"/>
        <v>45352</v>
      </c>
      <c r="C4395" s="5">
        <v>82460</v>
      </c>
    </row>
    <row r="4396" spans="1:3" x14ac:dyDescent="0.2">
      <c r="A4396" t="s">
        <v>157</v>
      </c>
      <c r="B4396" s="4">
        <f t="shared" ca="1" si="148"/>
        <v>45352</v>
      </c>
      <c r="C4396" s="5">
        <v>11380</v>
      </c>
    </row>
    <row r="4397" spans="1:3" x14ac:dyDescent="0.2">
      <c r="A4397" t="s">
        <v>158</v>
      </c>
      <c r="B4397" s="4">
        <f t="shared" ca="1" si="148"/>
        <v>45352</v>
      </c>
      <c r="C4397" s="5">
        <v>44505</v>
      </c>
    </row>
    <row r="4398" spans="1:3" x14ac:dyDescent="0.2">
      <c r="A4398" t="s">
        <v>162</v>
      </c>
      <c r="B4398" s="4">
        <f t="shared" ca="1" si="148"/>
        <v>45352</v>
      </c>
      <c r="C4398" s="5">
        <v>34695</v>
      </c>
    </row>
    <row r="4399" spans="1:3" x14ac:dyDescent="0.2">
      <c r="A4399" t="s">
        <v>165</v>
      </c>
      <c r="B4399" s="4">
        <f t="shared" ca="1" si="148"/>
        <v>45352</v>
      </c>
      <c r="C4399" s="5">
        <v>47460</v>
      </c>
    </row>
    <row r="4400" spans="1:3" x14ac:dyDescent="0.2">
      <c r="A4400" t="s">
        <v>261</v>
      </c>
      <c r="B4400" s="4">
        <f t="shared" ca="1" si="148"/>
        <v>45352</v>
      </c>
      <c r="C4400" s="5">
        <v>46690</v>
      </c>
    </row>
    <row r="4401" spans="1:3" x14ac:dyDescent="0.2">
      <c r="A4401" t="s">
        <v>271</v>
      </c>
      <c r="B4401" s="4">
        <f t="shared" ca="1" si="148"/>
        <v>45352</v>
      </c>
      <c r="C4401" s="5">
        <v>64225</v>
      </c>
    </row>
    <row r="4402" spans="1:3" x14ac:dyDescent="0.2">
      <c r="A4402" t="s">
        <v>314</v>
      </c>
      <c r="B4402" s="4">
        <f t="shared" ca="1" si="148"/>
        <v>45352</v>
      </c>
      <c r="C4402" s="5">
        <v>82080</v>
      </c>
    </row>
    <row r="4403" spans="1:3" x14ac:dyDescent="0.2">
      <c r="A4403" t="s">
        <v>320</v>
      </c>
      <c r="B4403" s="4">
        <f t="shared" ca="1" si="148"/>
        <v>45352</v>
      </c>
      <c r="C4403" s="5">
        <v>29695</v>
      </c>
    </row>
    <row r="4404" spans="1:3" x14ac:dyDescent="0.2">
      <c r="A4404" t="s">
        <v>356</v>
      </c>
      <c r="B4404" s="4">
        <f t="shared" ca="1" si="148"/>
        <v>45352</v>
      </c>
      <c r="C4404" s="5">
        <v>82215</v>
      </c>
    </row>
    <row r="4405" spans="1:3" x14ac:dyDescent="0.2">
      <c r="A4405" t="s">
        <v>362</v>
      </c>
      <c r="B4405" s="4">
        <f t="shared" ca="1" si="148"/>
        <v>45352</v>
      </c>
      <c r="C4405" s="5">
        <v>24290</v>
      </c>
    </row>
    <row r="4406" spans="1:3" x14ac:dyDescent="0.2">
      <c r="A4406" t="s">
        <v>363</v>
      </c>
      <c r="B4406" s="4">
        <f t="shared" ca="1" si="148"/>
        <v>45352</v>
      </c>
      <c r="C4406" s="5">
        <v>49415</v>
      </c>
    </row>
    <row r="4407" spans="1:3" x14ac:dyDescent="0.2">
      <c r="A4407" t="s">
        <v>371</v>
      </c>
      <c r="B4407" s="4">
        <f t="shared" ca="1" si="148"/>
        <v>45352</v>
      </c>
      <c r="C4407" s="5">
        <v>50780</v>
      </c>
    </row>
    <row r="4408" spans="1:3" x14ac:dyDescent="0.2">
      <c r="A4408" t="s">
        <v>372</v>
      </c>
      <c r="B4408" s="4">
        <f t="shared" ca="1" si="148"/>
        <v>45352</v>
      </c>
      <c r="C4408" s="5">
        <v>67410</v>
      </c>
    </row>
    <row r="4409" spans="1:3" x14ac:dyDescent="0.2">
      <c r="A4409" t="s">
        <v>375</v>
      </c>
      <c r="B4409" s="4">
        <f t="shared" ca="1" si="148"/>
        <v>45352</v>
      </c>
      <c r="C4409" s="5">
        <v>51145</v>
      </c>
    </row>
    <row r="4410" spans="1:3" x14ac:dyDescent="0.2">
      <c r="A4410" t="s">
        <v>389</v>
      </c>
      <c r="B4410" s="4">
        <f t="shared" ca="1" si="148"/>
        <v>45352</v>
      </c>
      <c r="C4410" s="5">
        <v>62080</v>
      </c>
    </row>
    <row r="4411" spans="1:3" x14ac:dyDescent="0.2">
      <c r="A4411" t="s">
        <v>400</v>
      </c>
      <c r="B4411" s="4">
        <f t="shared" ca="1" si="148"/>
        <v>45352</v>
      </c>
      <c r="C4411" s="5">
        <v>8060</v>
      </c>
    </row>
    <row r="4412" spans="1:3" x14ac:dyDescent="0.2">
      <c r="A4412" t="s">
        <v>405</v>
      </c>
      <c r="B4412" s="4">
        <f t="shared" ca="1" si="148"/>
        <v>45352</v>
      </c>
      <c r="C4412" s="5">
        <v>40260</v>
      </c>
    </row>
    <row r="4413" spans="1:3" x14ac:dyDescent="0.2">
      <c r="A4413" t="s">
        <v>408</v>
      </c>
      <c r="B4413" s="4">
        <f t="shared" ca="1" si="148"/>
        <v>45352</v>
      </c>
      <c r="C4413" s="5">
        <v>18855</v>
      </c>
    </row>
    <row r="4414" spans="1:3" x14ac:dyDescent="0.2">
      <c r="A4414" t="s">
        <v>431</v>
      </c>
      <c r="B4414" s="4">
        <f t="shared" ca="1" si="148"/>
        <v>45352</v>
      </c>
      <c r="C4414" s="5">
        <v>81660</v>
      </c>
    </row>
    <row r="4415" spans="1:3" x14ac:dyDescent="0.2">
      <c r="A4415" t="s">
        <v>51</v>
      </c>
      <c r="B4415" s="4">
        <f t="shared" ref="B4415:B4439" ca="1" si="149">TODAY()-51</f>
        <v>45353</v>
      </c>
      <c r="C4415" s="5">
        <v>7575</v>
      </c>
    </row>
    <row r="4416" spans="1:3" x14ac:dyDescent="0.2">
      <c r="A4416" t="s">
        <v>66</v>
      </c>
      <c r="B4416" s="4">
        <f t="shared" ca="1" si="149"/>
        <v>45353</v>
      </c>
      <c r="C4416" s="5">
        <v>46265</v>
      </c>
    </row>
    <row r="4417" spans="1:3" x14ac:dyDescent="0.2">
      <c r="A4417" t="s">
        <v>110</v>
      </c>
      <c r="B4417" s="4">
        <f t="shared" ca="1" si="149"/>
        <v>45353</v>
      </c>
      <c r="C4417" s="5">
        <v>46880</v>
      </c>
    </row>
    <row r="4418" spans="1:3" x14ac:dyDescent="0.2">
      <c r="A4418" t="s">
        <v>133</v>
      </c>
      <c r="B4418" s="4">
        <f t="shared" ca="1" si="149"/>
        <v>45353</v>
      </c>
      <c r="C4418" s="5">
        <v>32845</v>
      </c>
    </row>
    <row r="4419" spans="1:3" x14ac:dyDescent="0.2">
      <c r="A4419" t="s">
        <v>163</v>
      </c>
      <c r="B4419" s="4">
        <f t="shared" ca="1" si="149"/>
        <v>45353</v>
      </c>
      <c r="C4419" s="5">
        <v>46570</v>
      </c>
    </row>
    <row r="4420" spans="1:3" x14ac:dyDescent="0.2">
      <c r="A4420" t="s">
        <v>181</v>
      </c>
      <c r="B4420" s="4">
        <f t="shared" ca="1" si="149"/>
        <v>45353</v>
      </c>
      <c r="C4420" s="5">
        <v>65750</v>
      </c>
    </row>
    <row r="4421" spans="1:3" x14ac:dyDescent="0.2">
      <c r="A4421" t="s">
        <v>183</v>
      </c>
      <c r="B4421" s="4">
        <f t="shared" ca="1" si="149"/>
        <v>45353</v>
      </c>
      <c r="C4421" s="5">
        <v>34200</v>
      </c>
    </row>
    <row r="4422" spans="1:3" x14ac:dyDescent="0.2">
      <c r="A4422" t="s">
        <v>187</v>
      </c>
      <c r="B4422" s="4">
        <f t="shared" ca="1" si="149"/>
        <v>45353</v>
      </c>
      <c r="C4422" s="5">
        <v>17785</v>
      </c>
    </row>
    <row r="4423" spans="1:3" x14ac:dyDescent="0.2">
      <c r="A4423" t="s">
        <v>205</v>
      </c>
      <c r="B4423" s="4">
        <f t="shared" ca="1" si="149"/>
        <v>45353</v>
      </c>
      <c r="C4423" s="5">
        <v>9050</v>
      </c>
    </row>
    <row r="4424" spans="1:3" x14ac:dyDescent="0.2">
      <c r="A4424" t="s">
        <v>242</v>
      </c>
      <c r="B4424" s="4">
        <f t="shared" ca="1" si="149"/>
        <v>45353</v>
      </c>
      <c r="C4424" s="5">
        <v>31960</v>
      </c>
    </row>
    <row r="4425" spans="1:3" x14ac:dyDescent="0.2">
      <c r="A4425" t="s">
        <v>245</v>
      </c>
      <c r="B4425" s="4">
        <f t="shared" ca="1" si="149"/>
        <v>45353</v>
      </c>
      <c r="C4425" s="5">
        <v>58790</v>
      </c>
    </row>
    <row r="4426" spans="1:3" x14ac:dyDescent="0.2">
      <c r="A4426" t="s">
        <v>248</v>
      </c>
      <c r="B4426" s="4">
        <f t="shared" ca="1" si="149"/>
        <v>45353</v>
      </c>
      <c r="C4426" s="5">
        <v>34790</v>
      </c>
    </row>
    <row r="4427" spans="1:3" x14ac:dyDescent="0.2">
      <c r="A4427" t="s">
        <v>313</v>
      </c>
      <c r="B4427" s="4">
        <f t="shared" ca="1" si="149"/>
        <v>45353</v>
      </c>
      <c r="C4427" s="5">
        <v>44425</v>
      </c>
    </row>
    <row r="4428" spans="1:3" x14ac:dyDescent="0.2">
      <c r="A4428" t="s">
        <v>320</v>
      </c>
      <c r="B4428" s="4">
        <f t="shared" ca="1" si="149"/>
        <v>45353</v>
      </c>
      <c r="C4428" s="5">
        <v>46995</v>
      </c>
    </row>
    <row r="4429" spans="1:3" x14ac:dyDescent="0.2">
      <c r="A4429" t="s">
        <v>328</v>
      </c>
      <c r="B4429" s="4">
        <f t="shared" ca="1" si="149"/>
        <v>45353</v>
      </c>
      <c r="C4429" s="5">
        <v>83570</v>
      </c>
    </row>
    <row r="4430" spans="1:3" x14ac:dyDescent="0.2">
      <c r="A4430" t="s">
        <v>340</v>
      </c>
      <c r="B4430" s="4">
        <f t="shared" ca="1" si="149"/>
        <v>45353</v>
      </c>
      <c r="C4430" s="5">
        <v>36035</v>
      </c>
    </row>
    <row r="4431" spans="1:3" x14ac:dyDescent="0.2">
      <c r="A4431" t="s">
        <v>371</v>
      </c>
      <c r="B4431" s="4">
        <f t="shared" ca="1" si="149"/>
        <v>45353</v>
      </c>
      <c r="C4431" s="5">
        <v>60535</v>
      </c>
    </row>
    <row r="4432" spans="1:3" x14ac:dyDescent="0.2">
      <c r="A4432" t="s">
        <v>381</v>
      </c>
      <c r="B4432" s="4">
        <f t="shared" ca="1" si="149"/>
        <v>45353</v>
      </c>
      <c r="C4432" s="5">
        <v>70485</v>
      </c>
    </row>
    <row r="4433" spans="1:3" x14ac:dyDescent="0.2">
      <c r="A4433" t="s">
        <v>389</v>
      </c>
      <c r="B4433" s="4">
        <f t="shared" ca="1" si="149"/>
        <v>45353</v>
      </c>
      <c r="C4433" s="5">
        <v>26400</v>
      </c>
    </row>
    <row r="4434" spans="1:3" x14ac:dyDescent="0.2">
      <c r="A4434" t="s">
        <v>405</v>
      </c>
      <c r="B4434" s="4">
        <f t="shared" ca="1" si="149"/>
        <v>45353</v>
      </c>
      <c r="C4434" s="5">
        <v>56555</v>
      </c>
    </row>
    <row r="4435" spans="1:3" x14ac:dyDescent="0.2">
      <c r="A4435" t="s">
        <v>408</v>
      </c>
      <c r="B4435" s="4">
        <f t="shared" ca="1" si="149"/>
        <v>45353</v>
      </c>
      <c r="C4435" s="5">
        <v>28660</v>
      </c>
    </row>
    <row r="4436" spans="1:3" x14ac:dyDescent="0.2">
      <c r="A4436" t="s">
        <v>418</v>
      </c>
      <c r="B4436" s="4">
        <f t="shared" ca="1" si="149"/>
        <v>45353</v>
      </c>
      <c r="C4436" s="5">
        <v>26785</v>
      </c>
    </row>
    <row r="4437" spans="1:3" x14ac:dyDescent="0.2">
      <c r="A4437" t="s">
        <v>436</v>
      </c>
      <c r="B4437" s="4">
        <f t="shared" ca="1" si="149"/>
        <v>45353</v>
      </c>
      <c r="C4437" s="5">
        <v>12530</v>
      </c>
    </row>
    <row r="4438" spans="1:3" x14ac:dyDescent="0.2">
      <c r="A4438" t="s">
        <v>437</v>
      </c>
      <c r="B4438" s="4">
        <f t="shared" ca="1" si="149"/>
        <v>45353</v>
      </c>
      <c r="C4438" s="5">
        <v>24890</v>
      </c>
    </row>
    <row r="4439" spans="1:3" x14ac:dyDescent="0.2">
      <c r="A4439" t="s">
        <v>445</v>
      </c>
      <c r="B4439" s="4">
        <f t="shared" ca="1" si="149"/>
        <v>45353</v>
      </c>
      <c r="C4439" s="5">
        <v>12135</v>
      </c>
    </row>
    <row r="4440" spans="1:3" x14ac:dyDescent="0.2">
      <c r="A4440" t="s">
        <v>59</v>
      </c>
      <c r="B4440" s="4">
        <f t="shared" ref="B4440:B4469" ca="1" si="150">TODAY()-50</f>
        <v>45354</v>
      </c>
      <c r="C4440" s="5">
        <v>33095</v>
      </c>
    </row>
    <row r="4441" spans="1:3" x14ac:dyDescent="0.2">
      <c r="A4441" t="s">
        <v>64</v>
      </c>
      <c r="B4441" s="4">
        <f t="shared" ca="1" si="150"/>
        <v>45354</v>
      </c>
      <c r="C4441" s="5">
        <v>38035</v>
      </c>
    </row>
    <row r="4442" spans="1:3" x14ac:dyDescent="0.2">
      <c r="A4442" t="s">
        <v>72</v>
      </c>
      <c r="B4442" s="4">
        <f t="shared" ca="1" si="150"/>
        <v>45354</v>
      </c>
      <c r="C4442" s="5">
        <v>29870</v>
      </c>
    </row>
    <row r="4443" spans="1:3" x14ac:dyDescent="0.2">
      <c r="A4443" t="s">
        <v>78</v>
      </c>
      <c r="B4443" s="4">
        <f t="shared" ca="1" si="150"/>
        <v>45354</v>
      </c>
      <c r="C4443" s="5">
        <v>83475</v>
      </c>
    </row>
    <row r="4444" spans="1:3" x14ac:dyDescent="0.2">
      <c r="A4444" t="s">
        <v>97</v>
      </c>
      <c r="B4444" s="4">
        <f t="shared" ca="1" si="150"/>
        <v>45354</v>
      </c>
      <c r="C4444" s="5">
        <v>17350</v>
      </c>
    </row>
    <row r="4445" spans="1:3" x14ac:dyDescent="0.2">
      <c r="A4445" t="s">
        <v>108</v>
      </c>
      <c r="B4445" s="4">
        <f t="shared" ca="1" si="150"/>
        <v>45354</v>
      </c>
      <c r="C4445" s="5">
        <v>78860</v>
      </c>
    </row>
    <row r="4446" spans="1:3" x14ac:dyDescent="0.2">
      <c r="A4446" t="s">
        <v>113</v>
      </c>
      <c r="B4446" s="4">
        <f t="shared" ca="1" si="150"/>
        <v>45354</v>
      </c>
      <c r="C4446" s="5">
        <v>44710</v>
      </c>
    </row>
    <row r="4447" spans="1:3" x14ac:dyDescent="0.2">
      <c r="A4447" t="s">
        <v>127</v>
      </c>
      <c r="B4447" s="4">
        <f t="shared" ca="1" si="150"/>
        <v>45354</v>
      </c>
      <c r="C4447" s="5">
        <v>56250</v>
      </c>
    </row>
    <row r="4448" spans="1:3" x14ac:dyDescent="0.2">
      <c r="A4448" t="s">
        <v>132</v>
      </c>
      <c r="B4448" s="4">
        <f t="shared" ca="1" si="150"/>
        <v>45354</v>
      </c>
      <c r="C4448" s="5">
        <v>33785</v>
      </c>
    </row>
    <row r="4449" spans="1:3" x14ac:dyDescent="0.2">
      <c r="A4449" t="s">
        <v>148</v>
      </c>
      <c r="B4449" s="4">
        <f t="shared" ca="1" si="150"/>
        <v>45354</v>
      </c>
      <c r="C4449" s="5">
        <v>67845</v>
      </c>
    </row>
    <row r="4450" spans="1:3" x14ac:dyDescent="0.2">
      <c r="A4450" t="s">
        <v>152</v>
      </c>
      <c r="B4450" s="4">
        <f t="shared" ca="1" si="150"/>
        <v>45354</v>
      </c>
      <c r="C4450" s="5">
        <v>84985</v>
      </c>
    </row>
    <row r="4451" spans="1:3" x14ac:dyDescent="0.2">
      <c r="A4451" t="s">
        <v>158</v>
      </c>
      <c r="B4451" s="4">
        <f t="shared" ca="1" si="150"/>
        <v>45354</v>
      </c>
      <c r="C4451" s="5">
        <v>73285</v>
      </c>
    </row>
    <row r="4452" spans="1:3" x14ac:dyDescent="0.2">
      <c r="A4452" t="s">
        <v>194</v>
      </c>
      <c r="B4452" s="4">
        <f t="shared" ca="1" si="150"/>
        <v>45354</v>
      </c>
      <c r="C4452" s="5">
        <v>26035</v>
      </c>
    </row>
    <row r="4453" spans="1:3" x14ac:dyDescent="0.2">
      <c r="A4453" t="s">
        <v>204</v>
      </c>
      <c r="B4453" s="4">
        <f t="shared" ca="1" si="150"/>
        <v>45354</v>
      </c>
      <c r="C4453" s="5">
        <v>84805</v>
      </c>
    </row>
    <row r="4454" spans="1:3" x14ac:dyDescent="0.2">
      <c r="A4454" t="s">
        <v>208</v>
      </c>
      <c r="B4454" s="4">
        <f t="shared" ca="1" si="150"/>
        <v>45354</v>
      </c>
      <c r="C4454" s="5">
        <v>84730</v>
      </c>
    </row>
    <row r="4455" spans="1:3" x14ac:dyDescent="0.2">
      <c r="A4455" t="s">
        <v>244</v>
      </c>
      <c r="B4455" s="4">
        <f t="shared" ca="1" si="150"/>
        <v>45354</v>
      </c>
      <c r="C4455" s="5">
        <v>84450</v>
      </c>
    </row>
    <row r="4456" spans="1:3" x14ac:dyDescent="0.2">
      <c r="A4456" t="s">
        <v>245</v>
      </c>
      <c r="B4456" s="4">
        <f t="shared" ca="1" si="150"/>
        <v>45354</v>
      </c>
      <c r="C4456" s="5">
        <v>63975</v>
      </c>
    </row>
    <row r="4457" spans="1:3" x14ac:dyDescent="0.2">
      <c r="A4457" t="s">
        <v>248</v>
      </c>
      <c r="B4457" s="4">
        <f t="shared" ca="1" si="150"/>
        <v>45354</v>
      </c>
      <c r="C4457" s="5">
        <v>32115</v>
      </c>
    </row>
    <row r="4458" spans="1:3" x14ac:dyDescent="0.2">
      <c r="A4458" t="s">
        <v>261</v>
      </c>
      <c r="B4458" s="4">
        <f t="shared" ca="1" si="150"/>
        <v>45354</v>
      </c>
      <c r="C4458" s="5">
        <v>83840</v>
      </c>
    </row>
    <row r="4459" spans="1:3" x14ac:dyDescent="0.2">
      <c r="A4459" t="s">
        <v>313</v>
      </c>
      <c r="B4459" s="4">
        <f t="shared" ca="1" si="150"/>
        <v>45354</v>
      </c>
      <c r="C4459" s="5">
        <v>33810</v>
      </c>
    </row>
    <row r="4460" spans="1:3" x14ac:dyDescent="0.2">
      <c r="A4460" t="s">
        <v>314</v>
      </c>
      <c r="B4460" s="4">
        <f t="shared" ca="1" si="150"/>
        <v>45354</v>
      </c>
      <c r="C4460" s="5">
        <v>64415</v>
      </c>
    </row>
    <row r="4461" spans="1:3" x14ac:dyDescent="0.2">
      <c r="A4461" t="s">
        <v>333</v>
      </c>
      <c r="B4461" s="4">
        <f t="shared" ca="1" si="150"/>
        <v>45354</v>
      </c>
      <c r="C4461" s="5">
        <v>53315</v>
      </c>
    </row>
    <row r="4462" spans="1:3" x14ac:dyDescent="0.2">
      <c r="A4462" t="s">
        <v>347</v>
      </c>
      <c r="B4462" s="4">
        <f t="shared" ca="1" si="150"/>
        <v>45354</v>
      </c>
      <c r="C4462" s="5">
        <v>62440</v>
      </c>
    </row>
    <row r="4463" spans="1:3" x14ac:dyDescent="0.2">
      <c r="A4463" t="s">
        <v>356</v>
      </c>
      <c r="B4463" s="4">
        <f t="shared" ca="1" si="150"/>
        <v>45354</v>
      </c>
      <c r="C4463" s="5">
        <v>48495</v>
      </c>
    </row>
    <row r="4464" spans="1:3" x14ac:dyDescent="0.2">
      <c r="A4464" t="s">
        <v>362</v>
      </c>
      <c r="B4464" s="4">
        <f t="shared" ca="1" si="150"/>
        <v>45354</v>
      </c>
      <c r="C4464" s="5">
        <v>57610</v>
      </c>
    </row>
    <row r="4465" spans="1:3" x14ac:dyDescent="0.2">
      <c r="A4465" t="s">
        <v>371</v>
      </c>
      <c r="B4465" s="4">
        <f t="shared" ca="1" si="150"/>
        <v>45354</v>
      </c>
      <c r="C4465" s="5">
        <v>38750</v>
      </c>
    </row>
    <row r="4466" spans="1:3" x14ac:dyDescent="0.2">
      <c r="A4466" t="s">
        <v>413</v>
      </c>
      <c r="B4466" s="4">
        <f t="shared" ca="1" si="150"/>
        <v>45354</v>
      </c>
      <c r="C4466" s="5">
        <v>8640</v>
      </c>
    </row>
    <row r="4467" spans="1:3" x14ac:dyDescent="0.2">
      <c r="A4467" t="s">
        <v>415</v>
      </c>
      <c r="B4467" s="4">
        <f t="shared" ca="1" si="150"/>
        <v>45354</v>
      </c>
      <c r="C4467" s="5">
        <v>36015</v>
      </c>
    </row>
    <row r="4468" spans="1:3" x14ac:dyDescent="0.2">
      <c r="A4468" t="s">
        <v>416</v>
      </c>
      <c r="B4468" s="4">
        <f t="shared" ca="1" si="150"/>
        <v>45354</v>
      </c>
      <c r="C4468" s="5">
        <v>81550</v>
      </c>
    </row>
    <row r="4469" spans="1:3" x14ac:dyDescent="0.2">
      <c r="A4469" t="s">
        <v>437</v>
      </c>
      <c r="B4469" s="4">
        <f t="shared" ca="1" si="150"/>
        <v>45354</v>
      </c>
      <c r="C4469" s="5">
        <v>21005</v>
      </c>
    </row>
    <row r="4470" spans="1:3" x14ac:dyDescent="0.2">
      <c r="A4470" t="s">
        <v>49</v>
      </c>
      <c r="B4470" s="4">
        <f t="shared" ref="B4470:B4492" ca="1" si="151">TODAY()-49</f>
        <v>45355</v>
      </c>
      <c r="C4470" s="5">
        <v>23430</v>
      </c>
    </row>
    <row r="4471" spans="1:3" x14ac:dyDescent="0.2">
      <c r="A4471" t="s">
        <v>51</v>
      </c>
      <c r="B4471" s="4">
        <f t="shared" ca="1" si="151"/>
        <v>45355</v>
      </c>
      <c r="C4471" s="5">
        <v>37655</v>
      </c>
    </row>
    <row r="4472" spans="1:3" x14ac:dyDescent="0.2">
      <c r="A4472" t="s">
        <v>70</v>
      </c>
      <c r="B4472" s="4">
        <f t="shared" ca="1" si="151"/>
        <v>45355</v>
      </c>
      <c r="C4472" s="5">
        <v>29795</v>
      </c>
    </row>
    <row r="4473" spans="1:3" x14ac:dyDescent="0.2">
      <c r="A4473" t="s">
        <v>93</v>
      </c>
      <c r="B4473" s="4">
        <f t="shared" ca="1" si="151"/>
        <v>45355</v>
      </c>
      <c r="C4473" s="5">
        <v>29845</v>
      </c>
    </row>
    <row r="4474" spans="1:3" x14ac:dyDescent="0.2">
      <c r="A4474" t="s">
        <v>103</v>
      </c>
      <c r="B4474" s="4">
        <f t="shared" ca="1" si="151"/>
        <v>45355</v>
      </c>
      <c r="C4474" s="5">
        <v>41510</v>
      </c>
    </row>
    <row r="4475" spans="1:3" x14ac:dyDescent="0.2">
      <c r="A4475" t="s">
        <v>118</v>
      </c>
      <c r="B4475" s="4">
        <f t="shared" ca="1" si="151"/>
        <v>45355</v>
      </c>
      <c r="C4475" s="5">
        <v>17640</v>
      </c>
    </row>
    <row r="4476" spans="1:3" x14ac:dyDescent="0.2">
      <c r="A4476" t="s">
        <v>125</v>
      </c>
      <c r="B4476" s="4">
        <f t="shared" ca="1" si="151"/>
        <v>45355</v>
      </c>
      <c r="C4476" s="5">
        <v>54310</v>
      </c>
    </row>
    <row r="4477" spans="1:3" x14ac:dyDescent="0.2">
      <c r="A4477" t="s">
        <v>133</v>
      </c>
      <c r="B4477" s="4">
        <f t="shared" ca="1" si="151"/>
        <v>45355</v>
      </c>
      <c r="C4477" s="5">
        <v>43195</v>
      </c>
    </row>
    <row r="4478" spans="1:3" x14ac:dyDescent="0.2">
      <c r="A4478" t="s">
        <v>152</v>
      </c>
      <c r="B4478" s="4">
        <f t="shared" ca="1" si="151"/>
        <v>45355</v>
      </c>
      <c r="C4478" s="5">
        <v>49780</v>
      </c>
    </row>
    <row r="4479" spans="1:3" x14ac:dyDescent="0.2">
      <c r="A4479" t="s">
        <v>181</v>
      </c>
      <c r="B4479" s="4">
        <f t="shared" ca="1" si="151"/>
        <v>45355</v>
      </c>
      <c r="C4479" s="5">
        <v>23910</v>
      </c>
    </row>
    <row r="4480" spans="1:3" x14ac:dyDescent="0.2">
      <c r="A4480" t="s">
        <v>183</v>
      </c>
      <c r="B4480" s="4">
        <f t="shared" ca="1" si="151"/>
        <v>45355</v>
      </c>
      <c r="C4480" s="5">
        <v>13100</v>
      </c>
    </row>
    <row r="4481" spans="1:3" x14ac:dyDescent="0.2">
      <c r="A4481" t="s">
        <v>300</v>
      </c>
      <c r="B4481" s="4">
        <f t="shared" ca="1" si="151"/>
        <v>45355</v>
      </c>
      <c r="C4481" s="5">
        <v>48350</v>
      </c>
    </row>
    <row r="4482" spans="1:3" x14ac:dyDescent="0.2">
      <c r="A4482" t="s">
        <v>333</v>
      </c>
      <c r="B4482" s="4">
        <f t="shared" ca="1" si="151"/>
        <v>45355</v>
      </c>
      <c r="C4482" s="5">
        <v>19895</v>
      </c>
    </row>
    <row r="4483" spans="1:3" x14ac:dyDescent="0.2">
      <c r="A4483" t="s">
        <v>337</v>
      </c>
      <c r="B4483" s="4">
        <f t="shared" ca="1" si="151"/>
        <v>45355</v>
      </c>
      <c r="C4483" s="5">
        <v>27600</v>
      </c>
    </row>
    <row r="4484" spans="1:3" x14ac:dyDescent="0.2">
      <c r="A4484" t="s">
        <v>340</v>
      </c>
      <c r="B4484" s="4">
        <f t="shared" ca="1" si="151"/>
        <v>45355</v>
      </c>
      <c r="C4484" s="5">
        <v>18030</v>
      </c>
    </row>
    <row r="4485" spans="1:3" x14ac:dyDescent="0.2">
      <c r="A4485" t="s">
        <v>347</v>
      </c>
      <c r="B4485" s="4">
        <f t="shared" ca="1" si="151"/>
        <v>45355</v>
      </c>
      <c r="C4485" s="5">
        <v>41685</v>
      </c>
    </row>
    <row r="4486" spans="1:3" x14ac:dyDescent="0.2">
      <c r="A4486" t="s">
        <v>357</v>
      </c>
      <c r="B4486" s="4">
        <f t="shared" ca="1" si="151"/>
        <v>45355</v>
      </c>
      <c r="C4486" s="5">
        <v>17910</v>
      </c>
    </row>
    <row r="4487" spans="1:3" x14ac:dyDescent="0.2">
      <c r="A4487" t="s">
        <v>371</v>
      </c>
      <c r="B4487" s="4">
        <f t="shared" ca="1" si="151"/>
        <v>45355</v>
      </c>
      <c r="C4487" s="5">
        <v>14045</v>
      </c>
    </row>
    <row r="4488" spans="1:3" x14ac:dyDescent="0.2">
      <c r="A4488" t="s">
        <v>372</v>
      </c>
      <c r="B4488" s="4">
        <f t="shared" ca="1" si="151"/>
        <v>45355</v>
      </c>
      <c r="C4488" s="5">
        <v>55320</v>
      </c>
    </row>
    <row r="4489" spans="1:3" x14ac:dyDescent="0.2">
      <c r="A4489" t="s">
        <v>375</v>
      </c>
      <c r="B4489" s="4">
        <f t="shared" ca="1" si="151"/>
        <v>45355</v>
      </c>
      <c r="C4489" s="5">
        <v>26580</v>
      </c>
    </row>
    <row r="4490" spans="1:3" x14ac:dyDescent="0.2">
      <c r="A4490" t="s">
        <v>389</v>
      </c>
      <c r="B4490" s="4">
        <f t="shared" ca="1" si="151"/>
        <v>45355</v>
      </c>
      <c r="C4490" s="5">
        <v>8730</v>
      </c>
    </row>
    <row r="4491" spans="1:3" x14ac:dyDescent="0.2">
      <c r="A4491" t="s">
        <v>408</v>
      </c>
      <c r="B4491" s="4">
        <f t="shared" ca="1" si="151"/>
        <v>45355</v>
      </c>
      <c r="C4491" s="5">
        <v>13310</v>
      </c>
    </row>
    <row r="4492" spans="1:3" x14ac:dyDescent="0.2">
      <c r="A4492" t="s">
        <v>437</v>
      </c>
      <c r="B4492" s="4">
        <f t="shared" ca="1" si="151"/>
        <v>45355</v>
      </c>
      <c r="C4492" s="5">
        <v>63650</v>
      </c>
    </row>
    <row r="4493" spans="1:3" x14ac:dyDescent="0.2">
      <c r="A4493" t="s">
        <v>49</v>
      </c>
      <c r="B4493" s="4">
        <f t="shared" ref="B4493:B4521" ca="1" si="152">TODAY()-48</f>
        <v>45356</v>
      </c>
      <c r="C4493" s="5">
        <v>16115</v>
      </c>
    </row>
    <row r="4494" spans="1:3" x14ac:dyDescent="0.2">
      <c r="A4494" t="s">
        <v>72</v>
      </c>
      <c r="B4494" s="4">
        <f t="shared" ca="1" si="152"/>
        <v>45356</v>
      </c>
      <c r="C4494" s="5">
        <v>70880</v>
      </c>
    </row>
    <row r="4495" spans="1:3" x14ac:dyDescent="0.2">
      <c r="A4495" t="s">
        <v>108</v>
      </c>
      <c r="B4495" s="4">
        <f t="shared" ca="1" si="152"/>
        <v>45356</v>
      </c>
      <c r="C4495" s="5">
        <v>72430</v>
      </c>
    </row>
    <row r="4496" spans="1:3" x14ac:dyDescent="0.2">
      <c r="A4496" t="s">
        <v>110</v>
      </c>
      <c r="B4496" s="4">
        <f t="shared" ca="1" si="152"/>
        <v>45356</v>
      </c>
      <c r="C4496" s="5">
        <v>26020</v>
      </c>
    </row>
    <row r="4497" spans="1:3" x14ac:dyDescent="0.2">
      <c r="A4497" t="s">
        <v>113</v>
      </c>
      <c r="B4497" s="4">
        <f t="shared" ca="1" si="152"/>
        <v>45356</v>
      </c>
      <c r="C4497" s="5">
        <v>20510</v>
      </c>
    </row>
    <row r="4498" spans="1:3" x14ac:dyDescent="0.2">
      <c r="A4498" t="s">
        <v>141</v>
      </c>
      <c r="B4498" s="4">
        <f t="shared" ca="1" si="152"/>
        <v>45356</v>
      </c>
      <c r="C4498" s="5">
        <v>20290</v>
      </c>
    </row>
    <row r="4499" spans="1:3" x14ac:dyDescent="0.2">
      <c r="A4499" t="s">
        <v>155</v>
      </c>
      <c r="B4499" s="4">
        <f t="shared" ca="1" si="152"/>
        <v>45356</v>
      </c>
      <c r="C4499" s="5">
        <v>39610</v>
      </c>
    </row>
    <row r="4500" spans="1:3" x14ac:dyDescent="0.2">
      <c r="A4500" t="s">
        <v>162</v>
      </c>
      <c r="B4500" s="4">
        <f t="shared" ca="1" si="152"/>
        <v>45356</v>
      </c>
      <c r="C4500" s="5">
        <v>78785</v>
      </c>
    </row>
    <row r="4501" spans="1:3" x14ac:dyDescent="0.2">
      <c r="A4501" t="s">
        <v>163</v>
      </c>
      <c r="B4501" s="4">
        <f t="shared" ca="1" si="152"/>
        <v>45356</v>
      </c>
      <c r="C4501" s="5">
        <v>60480</v>
      </c>
    </row>
    <row r="4502" spans="1:3" x14ac:dyDescent="0.2">
      <c r="A4502" t="s">
        <v>172</v>
      </c>
      <c r="B4502" s="4">
        <f t="shared" ca="1" si="152"/>
        <v>45356</v>
      </c>
      <c r="C4502" s="5">
        <v>59975</v>
      </c>
    </row>
    <row r="4503" spans="1:3" x14ac:dyDescent="0.2">
      <c r="A4503" t="s">
        <v>208</v>
      </c>
      <c r="B4503" s="4">
        <f t="shared" ca="1" si="152"/>
        <v>45356</v>
      </c>
      <c r="C4503" s="5">
        <v>48885</v>
      </c>
    </row>
    <row r="4504" spans="1:3" x14ac:dyDescent="0.2">
      <c r="A4504" t="s">
        <v>227</v>
      </c>
      <c r="B4504" s="4">
        <f t="shared" ca="1" si="152"/>
        <v>45356</v>
      </c>
      <c r="C4504" s="5">
        <v>15335</v>
      </c>
    </row>
    <row r="4505" spans="1:3" x14ac:dyDescent="0.2">
      <c r="A4505" t="s">
        <v>248</v>
      </c>
      <c r="B4505" s="4">
        <f t="shared" ca="1" si="152"/>
        <v>45356</v>
      </c>
      <c r="C4505" s="5">
        <v>18645</v>
      </c>
    </row>
    <row r="4506" spans="1:3" x14ac:dyDescent="0.2">
      <c r="A4506" t="s">
        <v>302</v>
      </c>
      <c r="B4506" s="4">
        <f t="shared" ca="1" si="152"/>
        <v>45356</v>
      </c>
      <c r="C4506" s="5">
        <v>27470</v>
      </c>
    </row>
    <row r="4507" spans="1:3" x14ac:dyDescent="0.2">
      <c r="A4507" t="s">
        <v>320</v>
      </c>
      <c r="B4507" s="4">
        <f t="shared" ca="1" si="152"/>
        <v>45356</v>
      </c>
      <c r="C4507" s="5">
        <v>63620</v>
      </c>
    </row>
    <row r="4508" spans="1:3" x14ac:dyDescent="0.2">
      <c r="A4508" t="s">
        <v>347</v>
      </c>
      <c r="B4508" s="4">
        <f t="shared" ca="1" si="152"/>
        <v>45356</v>
      </c>
      <c r="C4508" s="5">
        <v>46255</v>
      </c>
    </row>
    <row r="4509" spans="1:3" x14ac:dyDescent="0.2">
      <c r="A4509" t="s">
        <v>352</v>
      </c>
      <c r="B4509" s="4">
        <f t="shared" ca="1" si="152"/>
        <v>45356</v>
      </c>
      <c r="C4509" s="5">
        <v>44055</v>
      </c>
    </row>
    <row r="4510" spans="1:3" x14ac:dyDescent="0.2">
      <c r="A4510" t="s">
        <v>357</v>
      </c>
      <c r="B4510" s="4">
        <f t="shared" ca="1" si="152"/>
        <v>45356</v>
      </c>
      <c r="C4510" s="5">
        <v>77505</v>
      </c>
    </row>
    <row r="4511" spans="1:3" x14ac:dyDescent="0.2">
      <c r="A4511" t="s">
        <v>371</v>
      </c>
      <c r="B4511" s="4">
        <f t="shared" ca="1" si="152"/>
        <v>45356</v>
      </c>
      <c r="C4511" s="5">
        <v>47110</v>
      </c>
    </row>
    <row r="4512" spans="1:3" x14ac:dyDescent="0.2">
      <c r="A4512" t="s">
        <v>372</v>
      </c>
      <c r="B4512" s="4">
        <f t="shared" ca="1" si="152"/>
        <v>45356</v>
      </c>
      <c r="C4512" s="5">
        <v>76380</v>
      </c>
    </row>
    <row r="4513" spans="1:3" x14ac:dyDescent="0.2">
      <c r="A4513" t="s">
        <v>381</v>
      </c>
      <c r="B4513" s="4">
        <f t="shared" ca="1" si="152"/>
        <v>45356</v>
      </c>
      <c r="C4513" s="5">
        <v>21815</v>
      </c>
    </row>
    <row r="4514" spans="1:3" x14ac:dyDescent="0.2">
      <c r="A4514" t="s">
        <v>393</v>
      </c>
      <c r="B4514" s="4">
        <f t="shared" ca="1" si="152"/>
        <v>45356</v>
      </c>
      <c r="C4514" s="5">
        <v>26450</v>
      </c>
    </row>
    <row r="4515" spans="1:3" x14ac:dyDescent="0.2">
      <c r="A4515" t="s">
        <v>408</v>
      </c>
      <c r="B4515" s="4">
        <f t="shared" ca="1" si="152"/>
        <v>45356</v>
      </c>
      <c r="C4515" s="5">
        <v>58125</v>
      </c>
    </row>
    <row r="4516" spans="1:3" x14ac:dyDescent="0.2">
      <c r="A4516" t="s">
        <v>410</v>
      </c>
      <c r="B4516" s="4">
        <f t="shared" ca="1" si="152"/>
        <v>45356</v>
      </c>
      <c r="C4516" s="5">
        <v>10310</v>
      </c>
    </row>
    <row r="4517" spans="1:3" x14ac:dyDescent="0.2">
      <c r="A4517" t="s">
        <v>415</v>
      </c>
      <c r="B4517" s="4">
        <f t="shared" ca="1" si="152"/>
        <v>45356</v>
      </c>
      <c r="C4517" s="5">
        <v>39690</v>
      </c>
    </row>
    <row r="4518" spans="1:3" x14ac:dyDescent="0.2">
      <c r="A4518" t="s">
        <v>416</v>
      </c>
      <c r="B4518" s="4">
        <f t="shared" ca="1" si="152"/>
        <v>45356</v>
      </c>
      <c r="C4518" s="5">
        <v>35065</v>
      </c>
    </row>
    <row r="4519" spans="1:3" x14ac:dyDescent="0.2">
      <c r="A4519" t="s">
        <v>420</v>
      </c>
      <c r="B4519" s="4">
        <f t="shared" ca="1" si="152"/>
        <v>45356</v>
      </c>
      <c r="C4519" s="5">
        <v>8320</v>
      </c>
    </row>
    <row r="4520" spans="1:3" x14ac:dyDescent="0.2">
      <c r="A4520" t="s">
        <v>428</v>
      </c>
      <c r="B4520" s="4">
        <f t="shared" ca="1" si="152"/>
        <v>45356</v>
      </c>
      <c r="C4520" s="5">
        <v>80505</v>
      </c>
    </row>
    <row r="4521" spans="1:3" x14ac:dyDescent="0.2">
      <c r="A4521" t="s">
        <v>431</v>
      </c>
      <c r="B4521" s="4">
        <f t="shared" ca="1" si="152"/>
        <v>45356</v>
      </c>
      <c r="C4521" s="5">
        <v>20615</v>
      </c>
    </row>
    <row r="4522" spans="1:3" x14ac:dyDescent="0.2">
      <c r="A4522" t="s">
        <v>49</v>
      </c>
      <c r="B4522" s="4">
        <f t="shared" ref="B4522:B4546" ca="1" si="153">TODAY()-47</f>
        <v>45357</v>
      </c>
      <c r="C4522" s="5">
        <v>12775</v>
      </c>
    </row>
    <row r="4523" spans="1:3" x14ac:dyDescent="0.2">
      <c r="A4523" t="s">
        <v>80</v>
      </c>
      <c r="B4523" s="4">
        <f t="shared" ca="1" si="153"/>
        <v>45357</v>
      </c>
      <c r="C4523" s="5">
        <v>83340</v>
      </c>
    </row>
    <row r="4524" spans="1:3" x14ac:dyDescent="0.2">
      <c r="A4524" t="s">
        <v>97</v>
      </c>
      <c r="B4524" s="4">
        <f t="shared" ca="1" si="153"/>
        <v>45357</v>
      </c>
      <c r="C4524" s="5">
        <v>58965</v>
      </c>
    </row>
    <row r="4525" spans="1:3" x14ac:dyDescent="0.2">
      <c r="A4525" t="s">
        <v>113</v>
      </c>
      <c r="B4525" s="4">
        <f t="shared" ca="1" si="153"/>
        <v>45357</v>
      </c>
      <c r="C4525" s="5">
        <v>19910</v>
      </c>
    </row>
    <row r="4526" spans="1:3" x14ac:dyDescent="0.2">
      <c r="A4526" t="s">
        <v>118</v>
      </c>
      <c r="B4526" s="4">
        <f t="shared" ca="1" si="153"/>
        <v>45357</v>
      </c>
      <c r="C4526" s="5">
        <v>78175</v>
      </c>
    </row>
    <row r="4527" spans="1:3" x14ac:dyDescent="0.2">
      <c r="A4527" t="s">
        <v>132</v>
      </c>
      <c r="B4527" s="4">
        <f t="shared" ca="1" si="153"/>
        <v>45357</v>
      </c>
      <c r="C4527" s="5">
        <v>73420</v>
      </c>
    </row>
    <row r="4528" spans="1:3" x14ac:dyDescent="0.2">
      <c r="A4528" t="s">
        <v>158</v>
      </c>
      <c r="B4528" s="4">
        <f t="shared" ca="1" si="153"/>
        <v>45357</v>
      </c>
      <c r="C4528" s="5">
        <v>25410</v>
      </c>
    </row>
    <row r="4529" spans="1:3" x14ac:dyDescent="0.2">
      <c r="A4529" t="s">
        <v>161</v>
      </c>
      <c r="B4529" s="4">
        <f t="shared" ca="1" si="153"/>
        <v>45357</v>
      </c>
      <c r="C4529" s="5">
        <v>78790</v>
      </c>
    </row>
    <row r="4530" spans="1:3" x14ac:dyDescent="0.2">
      <c r="A4530" t="s">
        <v>165</v>
      </c>
      <c r="B4530" s="4">
        <f t="shared" ca="1" si="153"/>
        <v>45357</v>
      </c>
      <c r="C4530" s="5">
        <v>50215</v>
      </c>
    </row>
    <row r="4531" spans="1:3" x14ac:dyDescent="0.2">
      <c r="A4531" t="s">
        <v>187</v>
      </c>
      <c r="B4531" s="4">
        <f t="shared" ca="1" si="153"/>
        <v>45357</v>
      </c>
      <c r="C4531" s="5">
        <v>60785</v>
      </c>
    </row>
    <row r="4532" spans="1:3" x14ac:dyDescent="0.2">
      <c r="A4532" t="s">
        <v>194</v>
      </c>
      <c r="B4532" s="4">
        <f t="shared" ca="1" si="153"/>
        <v>45357</v>
      </c>
      <c r="C4532" s="5">
        <v>14105</v>
      </c>
    </row>
    <row r="4533" spans="1:3" x14ac:dyDescent="0.2">
      <c r="A4533" t="s">
        <v>198</v>
      </c>
      <c r="B4533" s="4">
        <f t="shared" ca="1" si="153"/>
        <v>45357</v>
      </c>
      <c r="C4533" s="5">
        <v>15270</v>
      </c>
    </row>
    <row r="4534" spans="1:3" x14ac:dyDescent="0.2">
      <c r="A4534" t="s">
        <v>242</v>
      </c>
      <c r="B4534" s="4">
        <f t="shared" ca="1" si="153"/>
        <v>45357</v>
      </c>
      <c r="C4534" s="5">
        <v>84830</v>
      </c>
    </row>
    <row r="4535" spans="1:3" x14ac:dyDescent="0.2">
      <c r="A4535" t="s">
        <v>244</v>
      </c>
      <c r="B4535" s="4">
        <f t="shared" ca="1" si="153"/>
        <v>45357</v>
      </c>
      <c r="C4535" s="5">
        <v>23025</v>
      </c>
    </row>
    <row r="4536" spans="1:3" x14ac:dyDescent="0.2">
      <c r="A4536" t="s">
        <v>248</v>
      </c>
      <c r="B4536" s="4">
        <f t="shared" ca="1" si="153"/>
        <v>45357</v>
      </c>
      <c r="C4536" s="5">
        <v>27460</v>
      </c>
    </row>
    <row r="4537" spans="1:3" x14ac:dyDescent="0.2">
      <c r="A4537" t="s">
        <v>300</v>
      </c>
      <c r="B4537" s="4">
        <f t="shared" ca="1" si="153"/>
        <v>45357</v>
      </c>
      <c r="C4537" s="5">
        <v>84020</v>
      </c>
    </row>
    <row r="4538" spans="1:3" x14ac:dyDescent="0.2">
      <c r="A4538" t="s">
        <v>302</v>
      </c>
      <c r="B4538" s="4">
        <f t="shared" ca="1" si="153"/>
        <v>45357</v>
      </c>
      <c r="C4538" s="5">
        <v>48270</v>
      </c>
    </row>
    <row r="4539" spans="1:3" x14ac:dyDescent="0.2">
      <c r="A4539" t="s">
        <v>333</v>
      </c>
      <c r="B4539" s="4">
        <f t="shared" ca="1" si="153"/>
        <v>45357</v>
      </c>
      <c r="C4539" s="5">
        <v>36995</v>
      </c>
    </row>
    <row r="4540" spans="1:3" x14ac:dyDescent="0.2">
      <c r="A4540" t="s">
        <v>347</v>
      </c>
      <c r="B4540" s="4">
        <f t="shared" ca="1" si="153"/>
        <v>45357</v>
      </c>
      <c r="C4540" s="5">
        <v>79470</v>
      </c>
    </row>
    <row r="4541" spans="1:3" x14ac:dyDescent="0.2">
      <c r="A4541" t="s">
        <v>405</v>
      </c>
      <c r="B4541" s="4">
        <f t="shared" ca="1" si="153"/>
        <v>45357</v>
      </c>
      <c r="C4541" s="5">
        <v>51975</v>
      </c>
    </row>
    <row r="4542" spans="1:3" x14ac:dyDescent="0.2">
      <c r="A4542" t="s">
        <v>407</v>
      </c>
      <c r="B4542" s="4">
        <f t="shared" ca="1" si="153"/>
        <v>45357</v>
      </c>
      <c r="C4542" s="5">
        <v>12230</v>
      </c>
    </row>
    <row r="4543" spans="1:3" x14ac:dyDescent="0.2">
      <c r="A4543" t="s">
        <v>410</v>
      </c>
      <c r="B4543" s="4">
        <f t="shared" ca="1" si="153"/>
        <v>45357</v>
      </c>
      <c r="C4543" s="5">
        <v>43320</v>
      </c>
    </row>
    <row r="4544" spans="1:3" x14ac:dyDescent="0.2">
      <c r="A4544" t="s">
        <v>413</v>
      </c>
      <c r="B4544" s="4">
        <f t="shared" ca="1" si="153"/>
        <v>45357</v>
      </c>
      <c r="C4544" s="5">
        <v>42885</v>
      </c>
    </row>
    <row r="4545" spans="1:3" x14ac:dyDescent="0.2">
      <c r="A4545" t="s">
        <v>415</v>
      </c>
      <c r="B4545" s="4">
        <f t="shared" ca="1" si="153"/>
        <v>45357</v>
      </c>
      <c r="C4545" s="5">
        <v>61205</v>
      </c>
    </row>
    <row r="4546" spans="1:3" x14ac:dyDescent="0.2">
      <c r="A4546" t="s">
        <v>436</v>
      </c>
      <c r="B4546" s="4">
        <f t="shared" ca="1" si="153"/>
        <v>45357</v>
      </c>
      <c r="C4546" s="5">
        <v>76165</v>
      </c>
    </row>
    <row r="4547" spans="1:3" x14ac:dyDescent="0.2">
      <c r="A4547" t="s">
        <v>51</v>
      </c>
      <c r="B4547" s="4">
        <f t="shared" ref="B4547:B4576" ca="1" si="154">TODAY()-46</f>
        <v>45358</v>
      </c>
      <c r="C4547" s="5">
        <v>69505</v>
      </c>
    </row>
    <row r="4548" spans="1:3" x14ac:dyDescent="0.2">
      <c r="A4548" t="s">
        <v>64</v>
      </c>
      <c r="B4548" s="4">
        <f t="shared" ca="1" si="154"/>
        <v>45358</v>
      </c>
      <c r="C4548" s="5">
        <v>9930</v>
      </c>
    </row>
    <row r="4549" spans="1:3" x14ac:dyDescent="0.2">
      <c r="A4549" t="s">
        <v>78</v>
      </c>
      <c r="B4549" s="4">
        <f t="shared" ca="1" si="154"/>
        <v>45358</v>
      </c>
      <c r="C4549" s="5">
        <v>50535</v>
      </c>
    </row>
    <row r="4550" spans="1:3" x14ac:dyDescent="0.2">
      <c r="A4550" t="s">
        <v>80</v>
      </c>
      <c r="B4550" s="4">
        <f t="shared" ca="1" si="154"/>
        <v>45358</v>
      </c>
      <c r="C4550" s="5">
        <v>34725</v>
      </c>
    </row>
    <row r="4551" spans="1:3" x14ac:dyDescent="0.2">
      <c r="A4551" t="s">
        <v>140</v>
      </c>
      <c r="B4551" s="4">
        <f t="shared" ca="1" si="154"/>
        <v>45358</v>
      </c>
      <c r="C4551" s="5">
        <v>30220</v>
      </c>
    </row>
    <row r="4552" spans="1:3" x14ac:dyDescent="0.2">
      <c r="A4552" t="s">
        <v>157</v>
      </c>
      <c r="B4552" s="4">
        <f t="shared" ca="1" si="154"/>
        <v>45358</v>
      </c>
      <c r="C4552" s="5">
        <v>15105</v>
      </c>
    </row>
    <row r="4553" spans="1:3" x14ac:dyDescent="0.2">
      <c r="A4553" t="s">
        <v>158</v>
      </c>
      <c r="B4553" s="4">
        <f t="shared" ca="1" si="154"/>
        <v>45358</v>
      </c>
      <c r="C4553" s="5">
        <v>82745</v>
      </c>
    </row>
    <row r="4554" spans="1:3" x14ac:dyDescent="0.2">
      <c r="A4554" t="s">
        <v>165</v>
      </c>
      <c r="B4554" s="4">
        <f t="shared" ca="1" si="154"/>
        <v>45358</v>
      </c>
      <c r="C4554" s="5">
        <v>78040</v>
      </c>
    </row>
    <row r="4555" spans="1:3" x14ac:dyDescent="0.2">
      <c r="A4555" t="s">
        <v>172</v>
      </c>
      <c r="B4555" s="4">
        <f t="shared" ca="1" si="154"/>
        <v>45358</v>
      </c>
      <c r="C4555" s="5">
        <v>7275</v>
      </c>
    </row>
    <row r="4556" spans="1:3" x14ac:dyDescent="0.2">
      <c r="A4556" t="s">
        <v>176</v>
      </c>
      <c r="B4556" s="4">
        <f t="shared" ca="1" si="154"/>
        <v>45358</v>
      </c>
      <c r="C4556" s="5">
        <v>35855</v>
      </c>
    </row>
    <row r="4557" spans="1:3" x14ac:dyDescent="0.2">
      <c r="A4557" t="s">
        <v>194</v>
      </c>
      <c r="B4557" s="4">
        <f t="shared" ca="1" si="154"/>
        <v>45358</v>
      </c>
      <c r="C4557" s="5">
        <v>72515</v>
      </c>
    </row>
    <row r="4558" spans="1:3" x14ac:dyDescent="0.2">
      <c r="A4558" t="s">
        <v>245</v>
      </c>
      <c r="B4558" s="4">
        <f t="shared" ca="1" si="154"/>
        <v>45358</v>
      </c>
      <c r="C4558" s="5">
        <v>19370</v>
      </c>
    </row>
    <row r="4559" spans="1:3" x14ac:dyDescent="0.2">
      <c r="A4559" t="s">
        <v>276</v>
      </c>
      <c r="B4559" s="4">
        <f t="shared" ca="1" si="154"/>
        <v>45358</v>
      </c>
      <c r="C4559" s="5">
        <v>47310</v>
      </c>
    </row>
    <row r="4560" spans="1:3" x14ac:dyDescent="0.2">
      <c r="A4560" t="s">
        <v>302</v>
      </c>
      <c r="B4560" s="4">
        <f t="shared" ca="1" si="154"/>
        <v>45358</v>
      </c>
      <c r="C4560" s="5">
        <v>12325</v>
      </c>
    </row>
    <row r="4561" spans="1:3" x14ac:dyDescent="0.2">
      <c r="A4561" t="s">
        <v>306</v>
      </c>
      <c r="B4561" s="4">
        <f t="shared" ca="1" si="154"/>
        <v>45358</v>
      </c>
      <c r="C4561" s="5">
        <v>38385</v>
      </c>
    </row>
    <row r="4562" spans="1:3" x14ac:dyDescent="0.2">
      <c r="A4562" t="s">
        <v>320</v>
      </c>
      <c r="B4562" s="4">
        <f t="shared" ca="1" si="154"/>
        <v>45358</v>
      </c>
      <c r="C4562" s="5">
        <v>59055</v>
      </c>
    </row>
    <row r="4563" spans="1:3" x14ac:dyDescent="0.2">
      <c r="A4563" t="s">
        <v>328</v>
      </c>
      <c r="B4563" s="4">
        <f t="shared" ca="1" si="154"/>
        <v>45358</v>
      </c>
      <c r="C4563" s="5">
        <v>81975</v>
      </c>
    </row>
    <row r="4564" spans="1:3" x14ac:dyDescent="0.2">
      <c r="A4564" t="s">
        <v>362</v>
      </c>
      <c r="B4564" s="4">
        <f t="shared" ca="1" si="154"/>
        <v>45358</v>
      </c>
      <c r="C4564" s="5">
        <v>40970</v>
      </c>
    </row>
    <row r="4565" spans="1:3" x14ac:dyDescent="0.2">
      <c r="A4565" t="s">
        <v>363</v>
      </c>
      <c r="B4565" s="4">
        <f t="shared" ca="1" si="154"/>
        <v>45358</v>
      </c>
      <c r="C4565" s="5">
        <v>73420</v>
      </c>
    </row>
    <row r="4566" spans="1:3" x14ac:dyDescent="0.2">
      <c r="A4566" t="s">
        <v>368</v>
      </c>
      <c r="B4566" s="4">
        <f t="shared" ca="1" si="154"/>
        <v>45358</v>
      </c>
      <c r="C4566" s="5">
        <v>10290</v>
      </c>
    </row>
    <row r="4567" spans="1:3" x14ac:dyDescent="0.2">
      <c r="A4567" t="s">
        <v>371</v>
      </c>
      <c r="B4567" s="4">
        <f t="shared" ca="1" si="154"/>
        <v>45358</v>
      </c>
      <c r="C4567" s="5">
        <v>24175</v>
      </c>
    </row>
    <row r="4568" spans="1:3" x14ac:dyDescent="0.2">
      <c r="A4568" t="s">
        <v>375</v>
      </c>
      <c r="B4568" s="4">
        <f t="shared" ca="1" si="154"/>
        <v>45358</v>
      </c>
      <c r="C4568" s="5">
        <v>44460</v>
      </c>
    </row>
    <row r="4569" spans="1:3" x14ac:dyDescent="0.2">
      <c r="A4569" t="s">
        <v>381</v>
      </c>
      <c r="B4569" s="4">
        <f t="shared" ca="1" si="154"/>
        <v>45358</v>
      </c>
      <c r="C4569" s="5">
        <v>53410</v>
      </c>
    </row>
    <row r="4570" spans="1:3" x14ac:dyDescent="0.2">
      <c r="A4570" t="s">
        <v>400</v>
      </c>
      <c r="B4570" s="4">
        <f t="shared" ca="1" si="154"/>
        <v>45358</v>
      </c>
      <c r="C4570" s="5">
        <v>70455</v>
      </c>
    </row>
    <row r="4571" spans="1:3" x14ac:dyDescent="0.2">
      <c r="A4571" t="s">
        <v>408</v>
      </c>
      <c r="B4571" s="4">
        <f t="shared" ca="1" si="154"/>
        <v>45358</v>
      </c>
      <c r="C4571" s="5">
        <v>44900</v>
      </c>
    </row>
    <row r="4572" spans="1:3" x14ac:dyDescent="0.2">
      <c r="A4572" t="s">
        <v>413</v>
      </c>
      <c r="B4572" s="4">
        <f t="shared" ca="1" si="154"/>
        <v>45358</v>
      </c>
      <c r="C4572" s="5">
        <v>78990</v>
      </c>
    </row>
    <row r="4573" spans="1:3" x14ac:dyDescent="0.2">
      <c r="A4573" t="s">
        <v>416</v>
      </c>
      <c r="B4573" s="4">
        <f t="shared" ca="1" si="154"/>
        <v>45358</v>
      </c>
      <c r="C4573" s="5">
        <v>20325</v>
      </c>
    </row>
    <row r="4574" spans="1:3" x14ac:dyDescent="0.2">
      <c r="A4574" t="s">
        <v>423</v>
      </c>
      <c r="B4574" s="4">
        <f t="shared" ca="1" si="154"/>
        <v>45358</v>
      </c>
      <c r="C4574" s="5">
        <v>12770</v>
      </c>
    </row>
    <row r="4575" spans="1:3" x14ac:dyDescent="0.2">
      <c r="A4575" t="s">
        <v>428</v>
      </c>
      <c r="B4575" s="4">
        <f t="shared" ca="1" si="154"/>
        <v>45358</v>
      </c>
      <c r="C4575" s="5">
        <v>15610</v>
      </c>
    </row>
    <row r="4576" spans="1:3" x14ac:dyDescent="0.2">
      <c r="A4576" t="s">
        <v>445</v>
      </c>
      <c r="B4576" s="4">
        <f t="shared" ca="1" si="154"/>
        <v>45358</v>
      </c>
      <c r="C4576" s="5">
        <v>18460</v>
      </c>
    </row>
    <row r="4577" spans="1:3" x14ac:dyDescent="0.2">
      <c r="A4577" t="s">
        <v>70</v>
      </c>
      <c r="B4577" s="4">
        <f t="shared" ref="B4577:B4606" ca="1" si="155">TODAY()-45</f>
        <v>45359</v>
      </c>
      <c r="C4577" s="5">
        <v>55505</v>
      </c>
    </row>
    <row r="4578" spans="1:3" x14ac:dyDescent="0.2">
      <c r="A4578" t="s">
        <v>108</v>
      </c>
      <c r="B4578" s="4">
        <f t="shared" ca="1" si="155"/>
        <v>45359</v>
      </c>
      <c r="C4578" s="5">
        <v>71765</v>
      </c>
    </row>
    <row r="4579" spans="1:3" x14ac:dyDescent="0.2">
      <c r="A4579" t="s">
        <v>118</v>
      </c>
      <c r="B4579" s="4">
        <f t="shared" ca="1" si="155"/>
        <v>45359</v>
      </c>
      <c r="C4579" s="5">
        <v>56625</v>
      </c>
    </row>
    <row r="4580" spans="1:3" x14ac:dyDescent="0.2">
      <c r="A4580" t="s">
        <v>127</v>
      </c>
      <c r="B4580" s="4">
        <f t="shared" ca="1" si="155"/>
        <v>45359</v>
      </c>
      <c r="C4580" s="5">
        <v>63515</v>
      </c>
    </row>
    <row r="4581" spans="1:3" x14ac:dyDescent="0.2">
      <c r="A4581" t="s">
        <v>130</v>
      </c>
      <c r="B4581" s="4">
        <f t="shared" ca="1" si="155"/>
        <v>45359</v>
      </c>
      <c r="C4581" s="5">
        <v>22190</v>
      </c>
    </row>
    <row r="4582" spans="1:3" x14ac:dyDescent="0.2">
      <c r="A4582" t="s">
        <v>132</v>
      </c>
      <c r="B4582" s="4">
        <f t="shared" ca="1" si="155"/>
        <v>45359</v>
      </c>
      <c r="C4582" s="5">
        <v>47625</v>
      </c>
    </row>
    <row r="4583" spans="1:3" x14ac:dyDescent="0.2">
      <c r="A4583" t="s">
        <v>152</v>
      </c>
      <c r="B4583" s="4">
        <f t="shared" ca="1" si="155"/>
        <v>45359</v>
      </c>
      <c r="C4583" s="5">
        <v>15130</v>
      </c>
    </row>
    <row r="4584" spans="1:3" x14ac:dyDescent="0.2">
      <c r="A4584" t="s">
        <v>155</v>
      </c>
      <c r="B4584" s="4">
        <f t="shared" ca="1" si="155"/>
        <v>45359</v>
      </c>
      <c r="C4584" s="5">
        <v>69400</v>
      </c>
    </row>
    <row r="4585" spans="1:3" x14ac:dyDescent="0.2">
      <c r="A4585" t="s">
        <v>158</v>
      </c>
      <c r="B4585" s="4">
        <f t="shared" ca="1" si="155"/>
        <v>45359</v>
      </c>
      <c r="C4585" s="5">
        <v>64060</v>
      </c>
    </row>
    <row r="4586" spans="1:3" x14ac:dyDescent="0.2">
      <c r="A4586" t="s">
        <v>163</v>
      </c>
      <c r="B4586" s="4">
        <f t="shared" ca="1" si="155"/>
        <v>45359</v>
      </c>
      <c r="C4586" s="5">
        <v>23490</v>
      </c>
    </row>
    <row r="4587" spans="1:3" x14ac:dyDescent="0.2">
      <c r="A4587" t="s">
        <v>183</v>
      </c>
      <c r="B4587" s="4">
        <f t="shared" ca="1" si="155"/>
        <v>45359</v>
      </c>
      <c r="C4587" s="5">
        <v>76115</v>
      </c>
    </row>
    <row r="4588" spans="1:3" x14ac:dyDescent="0.2">
      <c r="A4588" t="s">
        <v>187</v>
      </c>
      <c r="B4588" s="4">
        <f t="shared" ca="1" si="155"/>
        <v>45359</v>
      </c>
      <c r="C4588" s="5">
        <v>77275</v>
      </c>
    </row>
    <row r="4589" spans="1:3" x14ac:dyDescent="0.2">
      <c r="A4589" t="s">
        <v>198</v>
      </c>
      <c r="B4589" s="4">
        <f t="shared" ca="1" si="155"/>
        <v>45359</v>
      </c>
      <c r="C4589" s="5">
        <v>38430</v>
      </c>
    </row>
    <row r="4590" spans="1:3" x14ac:dyDescent="0.2">
      <c r="A4590" t="s">
        <v>227</v>
      </c>
      <c r="B4590" s="4">
        <f t="shared" ca="1" si="155"/>
        <v>45359</v>
      </c>
      <c r="C4590" s="5">
        <v>38160</v>
      </c>
    </row>
    <row r="4591" spans="1:3" x14ac:dyDescent="0.2">
      <c r="A4591" t="s">
        <v>248</v>
      </c>
      <c r="B4591" s="4">
        <f t="shared" ca="1" si="155"/>
        <v>45359</v>
      </c>
      <c r="C4591" s="5">
        <v>25715</v>
      </c>
    </row>
    <row r="4592" spans="1:3" x14ac:dyDescent="0.2">
      <c r="A4592" t="s">
        <v>306</v>
      </c>
      <c r="B4592" s="4">
        <f t="shared" ca="1" si="155"/>
        <v>45359</v>
      </c>
      <c r="C4592" s="5">
        <v>12105</v>
      </c>
    </row>
    <row r="4593" spans="1:3" x14ac:dyDescent="0.2">
      <c r="A4593" t="s">
        <v>313</v>
      </c>
      <c r="B4593" s="4">
        <f t="shared" ca="1" si="155"/>
        <v>45359</v>
      </c>
      <c r="C4593" s="5">
        <v>76115</v>
      </c>
    </row>
    <row r="4594" spans="1:3" x14ac:dyDescent="0.2">
      <c r="A4594" t="s">
        <v>314</v>
      </c>
      <c r="B4594" s="4">
        <f t="shared" ca="1" si="155"/>
        <v>45359</v>
      </c>
      <c r="C4594" s="5">
        <v>60990</v>
      </c>
    </row>
    <row r="4595" spans="1:3" x14ac:dyDescent="0.2">
      <c r="A4595" t="s">
        <v>368</v>
      </c>
      <c r="B4595" s="4">
        <f t="shared" ca="1" si="155"/>
        <v>45359</v>
      </c>
      <c r="C4595" s="5">
        <v>67345</v>
      </c>
    </row>
    <row r="4596" spans="1:3" x14ac:dyDescent="0.2">
      <c r="A4596" t="s">
        <v>371</v>
      </c>
      <c r="B4596" s="4">
        <f t="shared" ca="1" si="155"/>
        <v>45359</v>
      </c>
      <c r="C4596" s="5">
        <v>11325</v>
      </c>
    </row>
    <row r="4597" spans="1:3" x14ac:dyDescent="0.2">
      <c r="A4597" t="s">
        <v>372</v>
      </c>
      <c r="B4597" s="4">
        <f t="shared" ca="1" si="155"/>
        <v>45359</v>
      </c>
      <c r="C4597" s="5">
        <v>16095</v>
      </c>
    </row>
    <row r="4598" spans="1:3" x14ac:dyDescent="0.2">
      <c r="A4598" t="s">
        <v>388</v>
      </c>
      <c r="B4598" s="4">
        <f t="shared" ca="1" si="155"/>
        <v>45359</v>
      </c>
      <c r="C4598" s="5">
        <v>48150</v>
      </c>
    </row>
    <row r="4599" spans="1:3" x14ac:dyDescent="0.2">
      <c r="A4599" t="s">
        <v>389</v>
      </c>
      <c r="B4599" s="4">
        <f t="shared" ca="1" si="155"/>
        <v>45359</v>
      </c>
      <c r="C4599" s="5">
        <v>66660</v>
      </c>
    </row>
    <row r="4600" spans="1:3" x14ac:dyDescent="0.2">
      <c r="A4600" t="s">
        <v>407</v>
      </c>
      <c r="B4600" s="4">
        <f t="shared" ca="1" si="155"/>
        <v>45359</v>
      </c>
      <c r="C4600" s="5">
        <v>55550</v>
      </c>
    </row>
    <row r="4601" spans="1:3" x14ac:dyDescent="0.2">
      <c r="A4601" t="s">
        <v>410</v>
      </c>
      <c r="B4601" s="4">
        <f t="shared" ca="1" si="155"/>
        <v>45359</v>
      </c>
      <c r="C4601" s="5">
        <v>19375</v>
      </c>
    </row>
    <row r="4602" spans="1:3" x14ac:dyDescent="0.2">
      <c r="A4602" t="s">
        <v>416</v>
      </c>
      <c r="B4602" s="4">
        <f t="shared" ca="1" si="155"/>
        <v>45359</v>
      </c>
      <c r="C4602" s="5">
        <v>72135</v>
      </c>
    </row>
    <row r="4603" spans="1:3" x14ac:dyDescent="0.2">
      <c r="A4603" t="s">
        <v>427</v>
      </c>
      <c r="B4603" s="4">
        <f t="shared" ca="1" si="155"/>
        <v>45359</v>
      </c>
      <c r="C4603" s="5">
        <v>76425</v>
      </c>
    </row>
    <row r="4604" spans="1:3" x14ac:dyDescent="0.2">
      <c r="A4604" t="s">
        <v>431</v>
      </c>
      <c r="B4604" s="4">
        <f t="shared" ca="1" si="155"/>
        <v>45359</v>
      </c>
      <c r="C4604" s="5">
        <v>66465</v>
      </c>
    </row>
    <row r="4605" spans="1:3" x14ac:dyDescent="0.2">
      <c r="A4605" t="s">
        <v>436</v>
      </c>
      <c r="B4605" s="4">
        <f t="shared" ca="1" si="155"/>
        <v>45359</v>
      </c>
      <c r="C4605" s="5">
        <v>73205</v>
      </c>
    </row>
    <row r="4606" spans="1:3" x14ac:dyDescent="0.2">
      <c r="A4606" t="s">
        <v>441</v>
      </c>
      <c r="B4606" s="4">
        <f t="shared" ca="1" si="155"/>
        <v>45359</v>
      </c>
      <c r="C4606" s="5">
        <v>67295</v>
      </c>
    </row>
    <row r="4607" spans="1:3" x14ac:dyDescent="0.2">
      <c r="A4607" t="s">
        <v>51</v>
      </c>
      <c r="B4607" s="4">
        <f t="shared" ref="B4607:B4641" ca="1" si="156">TODAY()-44</f>
        <v>45360</v>
      </c>
      <c r="C4607" s="5">
        <v>14830</v>
      </c>
    </row>
    <row r="4608" spans="1:3" x14ac:dyDescent="0.2">
      <c r="A4608" t="s">
        <v>64</v>
      </c>
      <c r="B4608" s="4">
        <f t="shared" ca="1" si="156"/>
        <v>45360</v>
      </c>
      <c r="C4608" s="5">
        <v>20425</v>
      </c>
    </row>
    <row r="4609" spans="1:3" x14ac:dyDescent="0.2">
      <c r="A4609" t="s">
        <v>70</v>
      </c>
      <c r="B4609" s="4">
        <f t="shared" ca="1" si="156"/>
        <v>45360</v>
      </c>
      <c r="C4609" s="5">
        <v>84390</v>
      </c>
    </row>
    <row r="4610" spans="1:3" x14ac:dyDescent="0.2">
      <c r="A4610" t="s">
        <v>72</v>
      </c>
      <c r="B4610" s="4">
        <f t="shared" ca="1" si="156"/>
        <v>45360</v>
      </c>
      <c r="C4610" s="5">
        <v>75570</v>
      </c>
    </row>
    <row r="4611" spans="1:3" x14ac:dyDescent="0.2">
      <c r="A4611" t="s">
        <v>130</v>
      </c>
      <c r="B4611" s="4">
        <f t="shared" ca="1" si="156"/>
        <v>45360</v>
      </c>
      <c r="C4611" s="5">
        <v>28615</v>
      </c>
    </row>
    <row r="4612" spans="1:3" x14ac:dyDescent="0.2">
      <c r="A4612" t="s">
        <v>143</v>
      </c>
      <c r="B4612" s="4">
        <f t="shared" ca="1" si="156"/>
        <v>45360</v>
      </c>
      <c r="C4612" s="5">
        <v>16725</v>
      </c>
    </row>
    <row r="4613" spans="1:3" x14ac:dyDescent="0.2">
      <c r="A4613" t="s">
        <v>148</v>
      </c>
      <c r="B4613" s="4">
        <f t="shared" ca="1" si="156"/>
        <v>45360</v>
      </c>
      <c r="C4613" s="5">
        <v>40235</v>
      </c>
    </row>
    <row r="4614" spans="1:3" x14ac:dyDescent="0.2">
      <c r="A4614" t="s">
        <v>155</v>
      </c>
      <c r="B4614" s="4">
        <f t="shared" ca="1" si="156"/>
        <v>45360</v>
      </c>
      <c r="C4614" s="5">
        <v>10075</v>
      </c>
    </row>
    <row r="4615" spans="1:3" x14ac:dyDescent="0.2">
      <c r="A4615" t="s">
        <v>157</v>
      </c>
      <c r="B4615" s="4">
        <f t="shared" ca="1" si="156"/>
        <v>45360</v>
      </c>
      <c r="C4615" s="5">
        <v>29605</v>
      </c>
    </row>
    <row r="4616" spans="1:3" x14ac:dyDescent="0.2">
      <c r="A4616" t="s">
        <v>162</v>
      </c>
      <c r="B4616" s="4">
        <f t="shared" ca="1" si="156"/>
        <v>45360</v>
      </c>
      <c r="C4616" s="5">
        <v>71425</v>
      </c>
    </row>
    <row r="4617" spans="1:3" x14ac:dyDescent="0.2">
      <c r="A4617" t="s">
        <v>165</v>
      </c>
      <c r="B4617" s="4">
        <f t="shared" ca="1" si="156"/>
        <v>45360</v>
      </c>
      <c r="C4617" s="5">
        <v>68490</v>
      </c>
    </row>
    <row r="4618" spans="1:3" x14ac:dyDescent="0.2">
      <c r="A4618" t="s">
        <v>181</v>
      </c>
      <c r="B4618" s="4">
        <f t="shared" ca="1" si="156"/>
        <v>45360</v>
      </c>
      <c r="C4618" s="5">
        <v>84120</v>
      </c>
    </row>
    <row r="4619" spans="1:3" x14ac:dyDescent="0.2">
      <c r="A4619" t="s">
        <v>187</v>
      </c>
      <c r="B4619" s="4">
        <f t="shared" ca="1" si="156"/>
        <v>45360</v>
      </c>
      <c r="C4619" s="5">
        <v>51080</v>
      </c>
    </row>
    <row r="4620" spans="1:3" x14ac:dyDescent="0.2">
      <c r="A4620" t="s">
        <v>194</v>
      </c>
      <c r="B4620" s="4">
        <f t="shared" ca="1" si="156"/>
        <v>45360</v>
      </c>
      <c r="C4620" s="5">
        <v>12190</v>
      </c>
    </row>
    <row r="4621" spans="1:3" x14ac:dyDescent="0.2">
      <c r="A4621" t="s">
        <v>227</v>
      </c>
      <c r="B4621" s="4">
        <f t="shared" ca="1" si="156"/>
        <v>45360</v>
      </c>
      <c r="C4621" s="5">
        <v>73705</v>
      </c>
    </row>
    <row r="4622" spans="1:3" x14ac:dyDescent="0.2">
      <c r="A4622" t="s">
        <v>243</v>
      </c>
      <c r="B4622" s="4">
        <f t="shared" ca="1" si="156"/>
        <v>45360</v>
      </c>
      <c r="C4622" s="5">
        <v>9290</v>
      </c>
    </row>
    <row r="4623" spans="1:3" x14ac:dyDescent="0.2">
      <c r="A4623" t="s">
        <v>261</v>
      </c>
      <c r="B4623" s="4">
        <f t="shared" ca="1" si="156"/>
        <v>45360</v>
      </c>
      <c r="C4623" s="5">
        <v>39295</v>
      </c>
    </row>
    <row r="4624" spans="1:3" x14ac:dyDescent="0.2">
      <c r="A4624" t="s">
        <v>271</v>
      </c>
      <c r="B4624" s="4">
        <f t="shared" ca="1" si="156"/>
        <v>45360</v>
      </c>
      <c r="C4624" s="5">
        <v>53715</v>
      </c>
    </row>
    <row r="4625" spans="1:3" x14ac:dyDescent="0.2">
      <c r="A4625" t="s">
        <v>288</v>
      </c>
      <c r="B4625" s="4">
        <f t="shared" ca="1" si="156"/>
        <v>45360</v>
      </c>
      <c r="C4625" s="5">
        <v>26360</v>
      </c>
    </row>
    <row r="4626" spans="1:3" x14ac:dyDescent="0.2">
      <c r="A4626" t="s">
        <v>300</v>
      </c>
      <c r="B4626" s="4">
        <f t="shared" ca="1" si="156"/>
        <v>45360</v>
      </c>
      <c r="C4626" s="5">
        <v>48455</v>
      </c>
    </row>
    <row r="4627" spans="1:3" x14ac:dyDescent="0.2">
      <c r="A4627" t="s">
        <v>301</v>
      </c>
      <c r="B4627" s="4">
        <f t="shared" ca="1" si="156"/>
        <v>45360</v>
      </c>
      <c r="C4627" s="5">
        <v>78535</v>
      </c>
    </row>
    <row r="4628" spans="1:3" x14ac:dyDescent="0.2">
      <c r="A4628" t="s">
        <v>302</v>
      </c>
      <c r="B4628" s="4">
        <f t="shared" ca="1" si="156"/>
        <v>45360</v>
      </c>
      <c r="C4628" s="5">
        <v>11605</v>
      </c>
    </row>
    <row r="4629" spans="1:3" x14ac:dyDescent="0.2">
      <c r="A4629" t="s">
        <v>314</v>
      </c>
      <c r="B4629" s="4">
        <f t="shared" ca="1" si="156"/>
        <v>45360</v>
      </c>
      <c r="C4629" s="5">
        <v>37080</v>
      </c>
    </row>
    <row r="4630" spans="1:3" x14ac:dyDescent="0.2">
      <c r="A4630" t="s">
        <v>320</v>
      </c>
      <c r="B4630" s="4">
        <f t="shared" ca="1" si="156"/>
        <v>45360</v>
      </c>
      <c r="C4630" s="5">
        <v>51990</v>
      </c>
    </row>
    <row r="4631" spans="1:3" x14ac:dyDescent="0.2">
      <c r="A4631" t="s">
        <v>356</v>
      </c>
      <c r="B4631" s="4">
        <f t="shared" ca="1" si="156"/>
        <v>45360</v>
      </c>
      <c r="C4631" s="5">
        <v>54950</v>
      </c>
    </row>
    <row r="4632" spans="1:3" x14ac:dyDescent="0.2">
      <c r="A4632" t="s">
        <v>360</v>
      </c>
      <c r="B4632" s="4">
        <f t="shared" ca="1" si="156"/>
        <v>45360</v>
      </c>
      <c r="C4632" s="5">
        <v>49245</v>
      </c>
    </row>
    <row r="4633" spans="1:3" x14ac:dyDescent="0.2">
      <c r="A4633" t="s">
        <v>363</v>
      </c>
      <c r="B4633" s="4">
        <f t="shared" ca="1" si="156"/>
        <v>45360</v>
      </c>
      <c r="C4633" s="5">
        <v>17325</v>
      </c>
    </row>
    <row r="4634" spans="1:3" x14ac:dyDescent="0.2">
      <c r="A4634" t="s">
        <v>372</v>
      </c>
      <c r="B4634" s="4">
        <f t="shared" ca="1" si="156"/>
        <v>45360</v>
      </c>
      <c r="C4634" s="5">
        <v>64085</v>
      </c>
    </row>
    <row r="4635" spans="1:3" x14ac:dyDescent="0.2">
      <c r="A4635" t="s">
        <v>375</v>
      </c>
      <c r="B4635" s="4">
        <f t="shared" ca="1" si="156"/>
        <v>45360</v>
      </c>
      <c r="C4635" s="5">
        <v>21110</v>
      </c>
    </row>
    <row r="4636" spans="1:3" x14ac:dyDescent="0.2">
      <c r="A4636" t="s">
        <v>393</v>
      </c>
      <c r="B4636" s="4">
        <f t="shared" ca="1" si="156"/>
        <v>45360</v>
      </c>
      <c r="C4636" s="5">
        <v>32255</v>
      </c>
    </row>
    <row r="4637" spans="1:3" x14ac:dyDescent="0.2">
      <c r="A4637" t="s">
        <v>407</v>
      </c>
      <c r="B4637" s="4">
        <f t="shared" ca="1" si="156"/>
        <v>45360</v>
      </c>
      <c r="C4637" s="5">
        <v>39455</v>
      </c>
    </row>
    <row r="4638" spans="1:3" x14ac:dyDescent="0.2">
      <c r="A4638" t="s">
        <v>418</v>
      </c>
      <c r="B4638" s="4">
        <f t="shared" ca="1" si="156"/>
        <v>45360</v>
      </c>
      <c r="C4638" s="5">
        <v>55975</v>
      </c>
    </row>
    <row r="4639" spans="1:3" x14ac:dyDescent="0.2">
      <c r="A4639" t="s">
        <v>436</v>
      </c>
      <c r="B4639" s="4">
        <f t="shared" ca="1" si="156"/>
        <v>45360</v>
      </c>
      <c r="C4639" s="5">
        <v>25585</v>
      </c>
    </row>
    <row r="4640" spans="1:3" x14ac:dyDescent="0.2">
      <c r="A4640" t="s">
        <v>441</v>
      </c>
      <c r="B4640" s="4">
        <f t="shared" ca="1" si="156"/>
        <v>45360</v>
      </c>
      <c r="C4640" s="5">
        <v>66310</v>
      </c>
    </row>
    <row r="4641" spans="1:3" x14ac:dyDescent="0.2">
      <c r="A4641" t="s">
        <v>445</v>
      </c>
      <c r="B4641" s="4">
        <f t="shared" ca="1" si="156"/>
        <v>45360</v>
      </c>
      <c r="C4641" s="5">
        <v>26630</v>
      </c>
    </row>
    <row r="4642" spans="1:3" x14ac:dyDescent="0.2">
      <c r="A4642" t="s">
        <v>49</v>
      </c>
      <c r="B4642" s="4">
        <f t="shared" ref="B4642:B4666" ca="1" si="157">TODAY()-43</f>
        <v>45361</v>
      </c>
      <c r="C4642" s="5">
        <v>10975</v>
      </c>
    </row>
    <row r="4643" spans="1:3" x14ac:dyDescent="0.2">
      <c r="A4643" t="s">
        <v>64</v>
      </c>
      <c r="B4643" s="4">
        <f t="shared" ca="1" si="157"/>
        <v>45361</v>
      </c>
      <c r="C4643" s="5">
        <v>49255</v>
      </c>
    </row>
    <row r="4644" spans="1:3" x14ac:dyDescent="0.2">
      <c r="A4644" t="s">
        <v>66</v>
      </c>
      <c r="B4644" s="4">
        <f t="shared" ca="1" si="157"/>
        <v>45361</v>
      </c>
      <c r="C4644" s="5">
        <v>38435</v>
      </c>
    </row>
    <row r="4645" spans="1:3" x14ac:dyDescent="0.2">
      <c r="A4645" t="s">
        <v>70</v>
      </c>
      <c r="B4645" s="4">
        <f t="shared" ca="1" si="157"/>
        <v>45361</v>
      </c>
      <c r="C4645" s="5">
        <v>82430</v>
      </c>
    </row>
    <row r="4646" spans="1:3" x14ac:dyDescent="0.2">
      <c r="A4646" t="s">
        <v>72</v>
      </c>
      <c r="B4646" s="4">
        <f t="shared" ca="1" si="157"/>
        <v>45361</v>
      </c>
      <c r="C4646" s="5">
        <v>72480</v>
      </c>
    </row>
    <row r="4647" spans="1:3" x14ac:dyDescent="0.2">
      <c r="A4647" t="s">
        <v>78</v>
      </c>
      <c r="B4647" s="4">
        <f t="shared" ca="1" si="157"/>
        <v>45361</v>
      </c>
      <c r="C4647" s="5">
        <v>57455</v>
      </c>
    </row>
    <row r="4648" spans="1:3" x14ac:dyDescent="0.2">
      <c r="A4648" t="s">
        <v>113</v>
      </c>
      <c r="B4648" s="4">
        <f t="shared" ca="1" si="157"/>
        <v>45361</v>
      </c>
      <c r="C4648" s="5">
        <v>36120</v>
      </c>
    </row>
    <row r="4649" spans="1:3" x14ac:dyDescent="0.2">
      <c r="A4649" t="s">
        <v>125</v>
      </c>
      <c r="B4649" s="4">
        <f t="shared" ca="1" si="157"/>
        <v>45361</v>
      </c>
      <c r="C4649" s="5">
        <v>23970</v>
      </c>
    </row>
    <row r="4650" spans="1:3" x14ac:dyDescent="0.2">
      <c r="A4650" t="s">
        <v>152</v>
      </c>
      <c r="B4650" s="4">
        <f t="shared" ca="1" si="157"/>
        <v>45361</v>
      </c>
      <c r="C4650" s="5">
        <v>65190</v>
      </c>
    </row>
    <row r="4651" spans="1:3" x14ac:dyDescent="0.2">
      <c r="A4651" t="s">
        <v>175</v>
      </c>
      <c r="B4651" s="4">
        <f t="shared" ca="1" si="157"/>
        <v>45361</v>
      </c>
      <c r="C4651" s="5">
        <v>33485</v>
      </c>
    </row>
    <row r="4652" spans="1:3" x14ac:dyDescent="0.2">
      <c r="A4652" t="s">
        <v>227</v>
      </c>
      <c r="B4652" s="4">
        <f t="shared" ca="1" si="157"/>
        <v>45361</v>
      </c>
      <c r="C4652" s="5">
        <v>31700</v>
      </c>
    </row>
    <row r="4653" spans="1:3" x14ac:dyDescent="0.2">
      <c r="A4653" t="s">
        <v>242</v>
      </c>
      <c r="B4653" s="4">
        <f t="shared" ca="1" si="157"/>
        <v>45361</v>
      </c>
      <c r="C4653" s="5">
        <v>69020</v>
      </c>
    </row>
    <row r="4654" spans="1:3" x14ac:dyDescent="0.2">
      <c r="A4654" t="s">
        <v>333</v>
      </c>
      <c r="B4654" s="4">
        <f t="shared" ca="1" si="157"/>
        <v>45361</v>
      </c>
      <c r="C4654" s="5">
        <v>21445</v>
      </c>
    </row>
    <row r="4655" spans="1:3" x14ac:dyDescent="0.2">
      <c r="A4655" t="s">
        <v>363</v>
      </c>
      <c r="B4655" s="4">
        <f t="shared" ca="1" si="157"/>
        <v>45361</v>
      </c>
      <c r="C4655" s="5">
        <v>50680</v>
      </c>
    </row>
    <row r="4656" spans="1:3" x14ac:dyDescent="0.2">
      <c r="A4656" t="s">
        <v>368</v>
      </c>
      <c r="B4656" s="4">
        <f t="shared" ca="1" si="157"/>
        <v>45361</v>
      </c>
      <c r="C4656" s="5">
        <v>41335</v>
      </c>
    </row>
    <row r="4657" spans="1:3" x14ac:dyDescent="0.2">
      <c r="A4657" t="s">
        <v>375</v>
      </c>
      <c r="B4657" s="4">
        <f t="shared" ca="1" si="157"/>
        <v>45361</v>
      </c>
      <c r="C4657" s="5">
        <v>59570</v>
      </c>
    </row>
    <row r="4658" spans="1:3" x14ac:dyDescent="0.2">
      <c r="A4658" t="s">
        <v>407</v>
      </c>
      <c r="B4658" s="4">
        <f t="shared" ca="1" si="157"/>
        <v>45361</v>
      </c>
      <c r="C4658" s="5">
        <v>54500</v>
      </c>
    </row>
    <row r="4659" spans="1:3" x14ac:dyDescent="0.2">
      <c r="A4659" t="s">
        <v>413</v>
      </c>
      <c r="B4659" s="4">
        <f t="shared" ca="1" si="157"/>
        <v>45361</v>
      </c>
      <c r="C4659" s="5">
        <v>24150</v>
      </c>
    </row>
    <row r="4660" spans="1:3" x14ac:dyDescent="0.2">
      <c r="A4660" t="s">
        <v>416</v>
      </c>
      <c r="B4660" s="4">
        <f t="shared" ca="1" si="157"/>
        <v>45361</v>
      </c>
      <c r="C4660" s="5">
        <v>35190</v>
      </c>
    </row>
    <row r="4661" spans="1:3" x14ac:dyDescent="0.2">
      <c r="A4661" t="s">
        <v>423</v>
      </c>
      <c r="B4661" s="4">
        <f t="shared" ca="1" si="157"/>
        <v>45361</v>
      </c>
      <c r="C4661" s="5">
        <v>59530</v>
      </c>
    </row>
    <row r="4662" spans="1:3" x14ac:dyDescent="0.2">
      <c r="A4662" t="s">
        <v>430</v>
      </c>
      <c r="B4662" s="4">
        <f t="shared" ca="1" si="157"/>
        <v>45361</v>
      </c>
      <c r="C4662" s="5">
        <v>29600</v>
      </c>
    </row>
    <row r="4663" spans="1:3" x14ac:dyDescent="0.2">
      <c r="A4663" t="s">
        <v>431</v>
      </c>
      <c r="B4663" s="4">
        <f t="shared" ca="1" si="157"/>
        <v>45361</v>
      </c>
      <c r="C4663" s="5">
        <v>50040</v>
      </c>
    </row>
    <row r="4664" spans="1:3" x14ac:dyDescent="0.2">
      <c r="A4664" t="s">
        <v>436</v>
      </c>
      <c r="B4664" s="4">
        <f t="shared" ca="1" si="157"/>
        <v>45361</v>
      </c>
      <c r="C4664" s="5">
        <v>73425</v>
      </c>
    </row>
    <row r="4665" spans="1:3" x14ac:dyDescent="0.2">
      <c r="A4665" t="s">
        <v>437</v>
      </c>
      <c r="B4665" s="4">
        <f t="shared" ca="1" si="157"/>
        <v>45361</v>
      </c>
      <c r="C4665" s="5">
        <v>12815</v>
      </c>
    </row>
    <row r="4666" spans="1:3" x14ac:dyDescent="0.2">
      <c r="A4666" t="s">
        <v>445</v>
      </c>
      <c r="B4666" s="4">
        <f t="shared" ca="1" si="157"/>
        <v>45361</v>
      </c>
      <c r="C4666" s="5">
        <v>44375</v>
      </c>
    </row>
    <row r="4667" spans="1:3" x14ac:dyDescent="0.2">
      <c r="A4667" t="s">
        <v>51</v>
      </c>
      <c r="B4667" s="4">
        <f t="shared" ref="B4667:B4692" ca="1" si="158">TODAY()-42</f>
        <v>45362</v>
      </c>
      <c r="C4667" s="5">
        <v>19320</v>
      </c>
    </row>
    <row r="4668" spans="1:3" x14ac:dyDescent="0.2">
      <c r="A4668" t="s">
        <v>66</v>
      </c>
      <c r="B4668" s="4">
        <f t="shared" ca="1" si="158"/>
        <v>45362</v>
      </c>
      <c r="C4668" s="5">
        <v>11145</v>
      </c>
    </row>
    <row r="4669" spans="1:3" x14ac:dyDescent="0.2">
      <c r="A4669" t="s">
        <v>72</v>
      </c>
      <c r="B4669" s="4">
        <f t="shared" ca="1" si="158"/>
        <v>45362</v>
      </c>
      <c r="C4669" s="5">
        <v>61280</v>
      </c>
    </row>
    <row r="4670" spans="1:3" x14ac:dyDescent="0.2">
      <c r="A4670" t="s">
        <v>80</v>
      </c>
      <c r="B4670" s="4">
        <f t="shared" ca="1" si="158"/>
        <v>45362</v>
      </c>
      <c r="C4670" s="5">
        <v>42065</v>
      </c>
    </row>
    <row r="4671" spans="1:3" x14ac:dyDescent="0.2">
      <c r="A4671" t="s">
        <v>93</v>
      </c>
      <c r="B4671" s="4">
        <f t="shared" ca="1" si="158"/>
        <v>45362</v>
      </c>
      <c r="C4671" s="5">
        <v>7210</v>
      </c>
    </row>
    <row r="4672" spans="1:3" x14ac:dyDescent="0.2">
      <c r="A4672" t="s">
        <v>97</v>
      </c>
      <c r="B4672" s="4">
        <f t="shared" ca="1" si="158"/>
        <v>45362</v>
      </c>
      <c r="C4672" s="5">
        <v>52220</v>
      </c>
    </row>
    <row r="4673" spans="1:3" x14ac:dyDescent="0.2">
      <c r="A4673" t="s">
        <v>127</v>
      </c>
      <c r="B4673" s="4">
        <f t="shared" ca="1" si="158"/>
        <v>45362</v>
      </c>
      <c r="C4673" s="5">
        <v>45250</v>
      </c>
    </row>
    <row r="4674" spans="1:3" x14ac:dyDescent="0.2">
      <c r="A4674" t="s">
        <v>133</v>
      </c>
      <c r="B4674" s="4">
        <f t="shared" ca="1" si="158"/>
        <v>45362</v>
      </c>
      <c r="C4674" s="5">
        <v>51920</v>
      </c>
    </row>
    <row r="4675" spans="1:3" x14ac:dyDescent="0.2">
      <c r="A4675" t="s">
        <v>143</v>
      </c>
      <c r="B4675" s="4">
        <f t="shared" ca="1" si="158"/>
        <v>45362</v>
      </c>
      <c r="C4675" s="5">
        <v>18790</v>
      </c>
    </row>
    <row r="4676" spans="1:3" x14ac:dyDescent="0.2">
      <c r="A4676" t="s">
        <v>157</v>
      </c>
      <c r="B4676" s="4">
        <f t="shared" ca="1" si="158"/>
        <v>45362</v>
      </c>
      <c r="C4676" s="5">
        <v>71270</v>
      </c>
    </row>
    <row r="4677" spans="1:3" x14ac:dyDescent="0.2">
      <c r="A4677" t="s">
        <v>161</v>
      </c>
      <c r="B4677" s="4">
        <f t="shared" ca="1" si="158"/>
        <v>45362</v>
      </c>
      <c r="C4677" s="5">
        <v>23510</v>
      </c>
    </row>
    <row r="4678" spans="1:3" x14ac:dyDescent="0.2">
      <c r="A4678" t="s">
        <v>163</v>
      </c>
      <c r="B4678" s="4">
        <f t="shared" ca="1" si="158"/>
        <v>45362</v>
      </c>
      <c r="C4678" s="5">
        <v>19865</v>
      </c>
    </row>
    <row r="4679" spans="1:3" x14ac:dyDescent="0.2">
      <c r="A4679" t="s">
        <v>172</v>
      </c>
      <c r="B4679" s="4">
        <f t="shared" ca="1" si="158"/>
        <v>45362</v>
      </c>
      <c r="C4679" s="5">
        <v>13930</v>
      </c>
    </row>
    <row r="4680" spans="1:3" x14ac:dyDescent="0.2">
      <c r="A4680" t="s">
        <v>194</v>
      </c>
      <c r="B4680" s="4">
        <f t="shared" ca="1" si="158"/>
        <v>45362</v>
      </c>
      <c r="C4680" s="5">
        <v>6060</v>
      </c>
    </row>
    <row r="4681" spans="1:3" x14ac:dyDescent="0.2">
      <c r="A4681" t="s">
        <v>204</v>
      </c>
      <c r="B4681" s="4">
        <f t="shared" ca="1" si="158"/>
        <v>45362</v>
      </c>
      <c r="C4681" s="5">
        <v>73400</v>
      </c>
    </row>
    <row r="4682" spans="1:3" x14ac:dyDescent="0.2">
      <c r="A4682" t="s">
        <v>276</v>
      </c>
      <c r="B4682" s="4">
        <f t="shared" ca="1" si="158"/>
        <v>45362</v>
      </c>
      <c r="C4682" s="5">
        <v>21705</v>
      </c>
    </row>
    <row r="4683" spans="1:3" x14ac:dyDescent="0.2">
      <c r="A4683" t="s">
        <v>300</v>
      </c>
      <c r="B4683" s="4">
        <f t="shared" ca="1" si="158"/>
        <v>45362</v>
      </c>
      <c r="C4683" s="5">
        <v>79595</v>
      </c>
    </row>
    <row r="4684" spans="1:3" x14ac:dyDescent="0.2">
      <c r="A4684" t="s">
        <v>337</v>
      </c>
      <c r="B4684" s="4">
        <f t="shared" ca="1" si="158"/>
        <v>45362</v>
      </c>
      <c r="C4684" s="5">
        <v>33785</v>
      </c>
    </row>
    <row r="4685" spans="1:3" x14ac:dyDescent="0.2">
      <c r="A4685" t="s">
        <v>340</v>
      </c>
      <c r="B4685" s="4">
        <f t="shared" ca="1" si="158"/>
        <v>45362</v>
      </c>
      <c r="C4685" s="5">
        <v>42665</v>
      </c>
    </row>
    <row r="4686" spans="1:3" x14ac:dyDescent="0.2">
      <c r="A4686" t="s">
        <v>352</v>
      </c>
      <c r="B4686" s="4">
        <f t="shared" ca="1" si="158"/>
        <v>45362</v>
      </c>
      <c r="C4686" s="5">
        <v>48530</v>
      </c>
    </row>
    <row r="4687" spans="1:3" x14ac:dyDescent="0.2">
      <c r="A4687" t="s">
        <v>368</v>
      </c>
      <c r="B4687" s="4">
        <f t="shared" ca="1" si="158"/>
        <v>45362</v>
      </c>
      <c r="C4687" s="5">
        <v>30710</v>
      </c>
    </row>
    <row r="4688" spans="1:3" x14ac:dyDescent="0.2">
      <c r="A4688" t="s">
        <v>372</v>
      </c>
      <c r="B4688" s="4">
        <f t="shared" ca="1" si="158"/>
        <v>45362</v>
      </c>
      <c r="C4688" s="5">
        <v>69305</v>
      </c>
    </row>
    <row r="4689" spans="1:3" x14ac:dyDescent="0.2">
      <c r="A4689" t="s">
        <v>375</v>
      </c>
      <c r="B4689" s="4">
        <f t="shared" ca="1" si="158"/>
        <v>45362</v>
      </c>
      <c r="C4689" s="5">
        <v>55285</v>
      </c>
    </row>
    <row r="4690" spans="1:3" x14ac:dyDescent="0.2">
      <c r="A4690" t="s">
        <v>418</v>
      </c>
      <c r="B4690" s="4">
        <f t="shared" ca="1" si="158"/>
        <v>45362</v>
      </c>
      <c r="C4690" s="5">
        <v>30190</v>
      </c>
    </row>
    <row r="4691" spans="1:3" x14ac:dyDescent="0.2">
      <c r="A4691" t="s">
        <v>423</v>
      </c>
      <c r="B4691" s="4">
        <f t="shared" ca="1" si="158"/>
        <v>45362</v>
      </c>
      <c r="C4691" s="5">
        <v>23430</v>
      </c>
    </row>
    <row r="4692" spans="1:3" x14ac:dyDescent="0.2">
      <c r="A4692" t="s">
        <v>428</v>
      </c>
      <c r="B4692" s="4">
        <f t="shared" ca="1" si="158"/>
        <v>45362</v>
      </c>
      <c r="C4692" s="5">
        <v>59470</v>
      </c>
    </row>
    <row r="4693" spans="1:3" x14ac:dyDescent="0.2">
      <c r="A4693" t="s">
        <v>59</v>
      </c>
      <c r="B4693" s="4">
        <f t="shared" ref="B4693:B4726" ca="1" si="159">TODAY()-41</f>
        <v>45363</v>
      </c>
      <c r="C4693" s="5">
        <v>27380</v>
      </c>
    </row>
    <row r="4694" spans="1:3" x14ac:dyDescent="0.2">
      <c r="A4694" t="s">
        <v>64</v>
      </c>
      <c r="B4694" s="4">
        <f t="shared" ca="1" si="159"/>
        <v>45363</v>
      </c>
      <c r="C4694" s="5">
        <v>39630</v>
      </c>
    </row>
    <row r="4695" spans="1:3" x14ac:dyDescent="0.2">
      <c r="A4695" t="s">
        <v>70</v>
      </c>
      <c r="B4695" s="4">
        <f t="shared" ca="1" si="159"/>
        <v>45363</v>
      </c>
      <c r="C4695" s="5">
        <v>34395</v>
      </c>
    </row>
    <row r="4696" spans="1:3" x14ac:dyDescent="0.2">
      <c r="A4696" t="s">
        <v>96</v>
      </c>
      <c r="B4696" s="4">
        <f t="shared" ca="1" si="159"/>
        <v>45363</v>
      </c>
      <c r="C4696" s="5">
        <v>56800</v>
      </c>
    </row>
    <row r="4697" spans="1:3" x14ac:dyDescent="0.2">
      <c r="A4697" t="s">
        <v>108</v>
      </c>
      <c r="B4697" s="4">
        <f t="shared" ca="1" si="159"/>
        <v>45363</v>
      </c>
      <c r="C4697" s="5">
        <v>13400</v>
      </c>
    </row>
    <row r="4698" spans="1:3" x14ac:dyDescent="0.2">
      <c r="A4698" t="s">
        <v>118</v>
      </c>
      <c r="B4698" s="4">
        <f t="shared" ca="1" si="159"/>
        <v>45363</v>
      </c>
      <c r="C4698" s="5">
        <v>21380</v>
      </c>
    </row>
    <row r="4699" spans="1:3" x14ac:dyDescent="0.2">
      <c r="A4699" t="s">
        <v>132</v>
      </c>
      <c r="B4699" s="4">
        <f t="shared" ca="1" si="159"/>
        <v>45363</v>
      </c>
      <c r="C4699" s="5">
        <v>22400</v>
      </c>
    </row>
    <row r="4700" spans="1:3" x14ac:dyDescent="0.2">
      <c r="A4700" t="s">
        <v>157</v>
      </c>
      <c r="B4700" s="4">
        <f t="shared" ca="1" si="159"/>
        <v>45363</v>
      </c>
      <c r="C4700" s="5">
        <v>10630</v>
      </c>
    </row>
    <row r="4701" spans="1:3" x14ac:dyDescent="0.2">
      <c r="A4701" t="s">
        <v>158</v>
      </c>
      <c r="B4701" s="4">
        <f t="shared" ca="1" si="159"/>
        <v>45363</v>
      </c>
      <c r="C4701" s="5">
        <v>23585</v>
      </c>
    </row>
    <row r="4702" spans="1:3" x14ac:dyDescent="0.2">
      <c r="A4702" t="s">
        <v>163</v>
      </c>
      <c r="B4702" s="4">
        <f t="shared" ca="1" si="159"/>
        <v>45363</v>
      </c>
      <c r="C4702" s="5">
        <v>71830</v>
      </c>
    </row>
    <row r="4703" spans="1:3" x14ac:dyDescent="0.2">
      <c r="A4703" t="s">
        <v>175</v>
      </c>
      <c r="B4703" s="4">
        <f t="shared" ca="1" si="159"/>
        <v>45363</v>
      </c>
      <c r="C4703" s="5">
        <v>35265</v>
      </c>
    </row>
    <row r="4704" spans="1:3" x14ac:dyDescent="0.2">
      <c r="A4704" t="s">
        <v>183</v>
      </c>
      <c r="B4704" s="4">
        <f t="shared" ca="1" si="159"/>
        <v>45363</v>
      </c>
      <c r="C4704" s="5">
        <v>64740</v>
      </c>
    </row>
    <row r="4705" spans="1:3" x14ac:dyDescent="0.2">
      <c r="A4705" t="s">
        <v>187</v>
      </c>
      <c r="B4705" s="4">
        <f t="shared" ca="1" si="159"/>
        <v>45363</v>
      </c>
      <c r="C4705" s="5">
        <v>44565</v>
      </c>
    </row>
    <row r="4706" spans="1:3" x14ac:dyDescent="0.2">
      <c r="A4706" t="s">
        <v>194</v>
      </c>
      <c r="B4706" s="4">
        <f t="shared" ca="1" si="159"/>
        <v>45363</v>
      </c>
      <c r="C4706" s="5">
        <v>36395</v>
      </c>
    </row>
    <row r="4707" spans="1:3" x14ac:dyDescent="0.2">
      <c r="A4707" t="s">
        <v>198</v>
      </c>
      <c r="B4707" s="4">
        <f t="shared" ca="1" si="159"/>
        <v>45363</v>
      </c>
      <c r="C4707" s="5">
        <v>20470</v>
      </c>
    </row>
    <row r="4708" spans="1:3" x14ac:dyDescent="0.2">
      <c r="A4708" t="s">
        <v>204</v>
      </c>
      <c r="B4708" s="4">
        <f t="shared" ca="1" si="159"/>
        <v>45363</v>
      </c>
      <c r="C4708" s="5">
        <v>17320</v>
      </c>
    </row>
    <row r="4709" spans="1:3" x14ac:dyDescent="0.2">
      <c r="A4709" t="s">
        <v>208</v>
      </c>
      <c r="B4709" s="4">
        <f t="shared" ca="1" si="159"/>
        <v>45363</v>
      </c>
      <c r="C4709" s="5">
        <v>22190</v>
      </c>
    </row>
    <row r="4710" spans="1:3" x14ac:dyDescent="0.2">
      <c r="A4710" t="s">
        <v>227</v>
      </c>
      <c r="B4710" s="4">
        <f t="shared" ca="1" si="159"/>
        <v>45363</v>
      </c>
      <c r="C4710" s="5">
        <v>71860</v>
      </c>
    </row>
    <row r="4711" spans="1:3" x14ac:dyDescent="0.2">
      <c r="A4711" t="s">
        <v>276</v>
      </c>
      <c r="B4711" s="4">
        <f t="shared" ca="1" si="159"/>
        <v>45363</v>
      </c>
      <c r="C4711" s="5">
        <v>75850</v>
      </c>
    </row>
    <row r="4712" spans="1:3" x14ac:dyDescent="0.2">
      <c r="A4712" t="s">
        <v>288</v>
      </c>
      <c r="B4712" s="4">
        <f t="shared" ca="1" si="159"/>
        <v>45363</v>
      </c>
      <c r="C4712" s="5">
        <v>30305</v>
      </c>
    </row>
    <row r="4713" spans="1:3" x14ac:dyDescent="0.2">
      <c r="A4713" t="s">
        <v>301</v>
      </c>
      <c r="B4713" s="4">
        <f t="shared" ca="1" si="159"/>
        <v>45363</v>
      </c>
      <c r="C4713" s="5">
        <v>34245</v>
      </c>
    </row>
    <row r="4714" spans="1:3" x14ac:dyDescent="0.2">
      <c r="A4714" t="s">
        <v>314</v>
      </c>
      <c r="B4714" s="4">
        <f t="shared" ca="1" si="159"/>
        <v>45363</v>
      </c>
      <c r="C4714" s="5">
        <v>17245</v>
      </c>
    </row>
    <row r="4715" spans="1:3" x14ac:dyDescent="0.2">
      <c r="A4715" t="s">
        <v>320</v>
      </c>
      <c r="B4715" s="4">
        <f t="shared" ca="1" si="159"/>
        <v>45363</v>
      </c>
      <c r="C4715" s="5">
        <v>28315</v>
      </c>
    </row>
    <row r="4716" spans="1:3" x14ac:dyDescent="0.2">
      <c r="A4716" t="s">
        <v>333</v>
      </c>
      <c r="B4716" s="4">
        <f t="shared" ca="1" si="159"/>
        <v>45363</v>
      </c>
      <c r="C4716" s="5">
        <v>39780</v>
      </c>
    </row>
    <row r="4717" spans="1:3" x14ac:dyDescent="0.2">
      <c r="A4717" t="s">
        <v>340</v>
      </c>
      <c r="B4717" s="4">
        <f t="shared" ca="1" si="159"/>
        <v>45363</v>
      </c>
      <c r="C4717" s="5">
        <v>52405</v>
      </c>
    </row>
    <row r="4718" spans="1:3" x14ac:dyDescent="0.2">
      <c r="A4718" t="s">
        <v>347</v>
      </c>
      <c r="B4718" s="4">
        <f t="shared" ca="1" si="159"/>
        <v>45363</v>
      </c>
      <c r="C4718" s="5">
        <v>43055</v>
      </c>
    </row>
    <row r="4719" spans="1:3" x14ac:dyDescent="0.2">
      <c r="A4719" t="s">
        <v>352</v>
      </c>
      <c r="B4719" s="4">
        <f t="shared" ca="1" si="159"/>
        <v>45363</v>
      </c>
      <c r="C4719" s="5">
        <v>47230</v>
      </c>
    </row>
    <row r="4720" spans="1:3" x14ac:dyDescent="0.2">
      <c r="A4720" t="s">
        <v>360</v>
      </c>
      <c r="B4720" s="4">
        <f t="shared" ca="1" si="159"/>
        <v>45363</v>
      </c>
      <c r="C4720" s="5">
        <v>39080</v>
      </c>
    </row>
    <row r="4721" spans="1:3" x14ac:dyDescent="0.2">
      <c r="A4721" t="s">
        <v>375</v>
      </c>
      <c r="B4721" s="4">
        <f t="shared" ca="1" si="159"/>
        <v>45363</v>
      </c>
      <c r="C4721" s="5">
        <v>79360</v>
      </c>
    </row>
    <row r="4722" spans="1:3" x14ac:dyDescent="0.2">
      <c r="A4722" t="s">
        <v>393</v>
      </c>
      <c r="B4722" s="4">
        <f t="shared" ca="1" si="159"/>
        <v>45363</v>
      </c>
      <c r="C4722" s="5">
        <v>70685</v>
      </c>
    </row>
    <row r="4723" spans="1:3" x14ac:dyDescent="0.2">
      <c r="A4723" t="s">
        <v>416</v>
      </c>
      <c r="B4723" s="4">
        <f t="shared" ca="1" si="159"/>
        <v>45363</v>
      </c>
      <c r="C4723" s="5">
        <v>74955</v>
      </c>
    </row>
    <row r="4724" spans="1:3" x14ac:dyDescent="0.2">
      <c r="A4724" t="s">
        <v>418</v>
      </c>
      <c r="B4724" s="4">
        <f t="shared" ca="1" si="159"/>
        <v>45363</v>
      </c>
      <c r="C4724" s="5">
        <v>57530</v>
      </c>
    </row>
    <row r="4725" spans="1:3" x14ac:dyDescent="0.2">
      <c r="A4725" t="s">
        <v>427</v>
      </c>
      <c r="B4725" s="4">
        <f t="shared" ca="1" si="159"/>
        <v>45363</v>
      </c>
      <c r="C4725" s="5">
        <v>42175</v>
      </c>
    </row>
    <row r="4726" spans="1:3" x14ac:dyDescent="0.2">
      <c r="A4726" t="s">
        <v>428</v>
      </c>
      <c r="B4726" s="4">
        <f t="shared" ca="1" si="159"/>
        <v>45363</v>
      </c>
      <c r="C4726" s="5">
        <v>67665</v>
      </c>
    </row>
    <row r="4727" spans="1:3" x14ac:dyDescent="0.2">
      <c r="A4727" t="s">
        <v>64</v>
      </c>
      <c r="B4727" s="4">
        <f t="shared" ref="B4727:B4761" ca="1" si="160">TODAY()-40</f>
        <v>45364</v>
      </c>
      <c r="C4727" s="5">
        <v>34210</v>
      </c>
    </row>
    <row r="4728" spans="1:3" x14ac:dyDescent="0.2">
      <c r="A4728" t="s">
        <v>70</v>
      </c>
      <c r="B4728" s="4">
        <f t="shared" ca="1" si="160"/>
        <v>45364</v>
      </c>
      <c r="C4728" s="5">
        <v>8845</v>
      </c>
    </row>
    <row r="4729" spans="1:3" x14ac:dyDescent="0.2">
      <c r="A4729" t="s">
        <v>93</v>
      </c>
      <c r="B4729" s="4">
        <f t="shared" ca="1" si="160"/>
        <v>45364</v>
      </c>
      <c r="C4729" s="5">
        <v>21875</v>
      </c>
    </row>
    <row r="4730" spans="1:3" x14ac:dyDescent="0.2">
      <c r="A4730" t="s">
        <v>103</v>
      </c>
      <c r="B4730" s="4">
        <f t="shared" ca="1" si="160"/>
        <v>45364</v>
      </c>
      <c r="C4730" s="5">
        <v>63870</v>
      </c>
    </row>
    <row r="4731" spans="1:3" x14ac:dyDescent="0.2">
      <c r="A4731" t="s">
        <v>110</v>
      </c>
      <c r="B4731" s="4">
        <f t="shared" ca="1" si="160"/>
        <v>45364</v>
      </c>
      <c r="C4731" s="5">
        <v>48190</v>
      </c>
    </row>
    <row r="4732" spans="1:3" x14ac:dyDescent="0.2">
      <c r="A4732" t="s">
        <v>113</v>
      </c>
      <c r="B4732" s="4">
        <f t="shared" ca="1" si="160"/>
        <v>45364</v>
      </c>
      <c r="C4732" s="5">
        <v>50725</v>
      </c>
    </row>
    <row r="4733" spans="1:3" x14ac:dyDescent="0.2">
      <c r="A4733" t="s">
        <v>118</v>
      </c>
      <c r="B4733" s="4">
        <f t="shared" ca="1" si="160"/>
        <v>45364</v>
      </c>
      <c r="C4733" s="5">
        <v>27965</v>
      </c>
    </row>
    <row r="4734" spans="1:3" x14ac:dyDescent="0.2">
      <c r="A4734" t="s">
        <v>125</v>
      </c>
      <c r="B4734" s="4">
        <f t="shared" ca="1" si="160"/>
        <v>45364</v>
      </c>
      <c r="C4734" s="5">
        <v>27550</v>
      </c>
    </row>
    <row r="4735" spans="1:3" x14ac:dyDescent="0.2">
      <c r="A4735" t="s">
        <v>127</v>
      </c>
      <c r="B4735" s="4">
        <f t="shared" ca="1" si="160"/>
        <v>45364</v>
      </c>
      <c r="C4735" s="5">
        <v>41370</v>
      </c>
    </row>
    <row r="4736" spans="1:3" x14ac:dyDescent="0.2">
      <c r="A4736" t="s">
        <v>130</v>
      </c>
      <c r="B4736" s="4">
        <f t="shared" ca="1" si="160"/>
        <v>45364</v>
      </c>
      <c r="C4736" s="5">
        <v>20730</v>
      </c>
    </row>
    <row r="4737" spans="1:3" x14ac:dyDescent="0.2">
      <c r="A4737" t="s">
        <v>132</v>
      </c>
      <c r="B4737" s="4">
        <f t="shared" ca="1" si="160"/>
        <v>45364</v>
      </c>
      <c r="C4737" s="5">
        <v>84055</v>
      </c>
    </row>
    <row r="4738" spans="1:3" x14ac:dyDescent="0.2">
      <c r="A4738" t="s">
        <v>141</v>
      </c>
      <c r="B4738" s="4">
        <f t="shared" ca="1" si="160"/>
        <v>45364</v>
      </c>
      <c r="C4738" s="5">
        <v>83910</v>
      </c>
    </row>
    <row r="4739" spans="1:3" x14ac:dyDescent="0.2">
      <c r="A4739" t="s">
        <v>148</v>
      </c>
      <c r="B4739" s="4">
        <f t="shared" ca="1" si="160"/>
        <v>45364</v>
      </c>
      <c r="C4739" s="5">
        <v>63135</v>
      </c>
    </row>
    <row r="4740" spans="1:3" x14ac:dyDescent="0.2">
      <c r="A4740" t="s">
        <v>158</v>
      </c>
      <c r="B4740" s="4">
        <f t="shared" ca="1" si="160"/>
        <v>45364</v>
      </c>
      <c r="C4740" s="5">
        <v>12575</v>
      </c>
    </row>
    <row r="4741" spans="1:3" x14ac:dyDescent="0.2">
      <c r="A4741" t="s">
        <v>181</v>
      </c>
      <c r="B4741" s="4">
        <f t="shared" ca="1" si="160"/>
        <v>45364</v>
      </c>
      <c r="C4741" s="5">
        <v>9440</v>
      </c>
    </row>
    <row r="4742" spans="1:3" x14ac:dyDescent="0.2">
      <c r="A4742" t="s">
        <v>183</v>
      </c>
      <c r="B4742" s="4">
        <f t="shared" ca="1" si="160"/>
        <v>45364</v>
      </c>
      <c r="C4742" s="5">
        <v>29295</v>
      </c>
    </row>
    <row r="4743" spans="1:3" x14ac:dyDescent="0.2">
      <c r="A4743" t="s">
        <v>187</v>
      </c>
      <c r="B4743" s="4">
        <f t="shared" ca="1" si="160"/>
        <v>45364</v>
      </c>
      <c r="C4743" s="5">
        <v>71720</v>
      </c>
    </row>
    <row r="4744" spans="1:3" x14ac:dyDescent="0.2">
      <c r="A4744" t="s">
        <v>198</v>
      </c>
      <c r="B4744" s="4">
        <f t="shared" ca="1" si="160"/>
        <v>45364</v>
      </c>
      <c r="C4744" s="5">
        <v>20870</v>
      </c>
    </row>
    <row r="4745" spans="1:3" x14ac:dyDescent="0.2">
      <c r="A4745" t="s">
        <v>205</v>
      </c>
      <c r="B4745" s="4">
        <f t="shared" ca="1" si="160"/>
        <v>45364</v>
      </c>
      <c r="C4745" s="5">
        <v>25140</v>
      </c>
    </row>
    <row r="4746" spans="1:3" x14ac:dyDescent="0.2">
      <c r="A4746" t="s">
        <v>208</v>
      </c>
      <c r="B4746" s="4">
        <f t="shared" ca="1" si="160"/>
        <v>45364</v>
      </c>
      <c r="C4746" s="5">
        <v>74630</v>
      </c>
    </row>
    <row r="4747" spans="1:3" x14ac:dyDescent="0.2">
      <c r="A4747" t="s">
        <v>243</v>
      </c>
      <c r="B4747" s="4">
        <f t="shared" ca="1" si="160"/>
        <v>45364</v>
      </c>
      <c r="C4747" s="5">
        <v>77585</v>
      </c>
    </row>
    <row r="4748" spans="1:3" x14ac:dyDescent="0.2">
      <c r="A4748" t="s">
        <v>244</v>
      </c>
      <c r="B4748" s="4">
        <f t="shared" ca="1" si="160"/>
        <v>45364</v>
      </c>
      <c r="C4748" s="5">
        <v>73735</v>
      </c>
    </row>
    <row r="4749" spans="1:3" x14ac:dyDescent="0.2">
      <c r="A4749" t="s">
        <v>248</v>
      </c>
      <c r="B4749" s="4">
        <f t="shared" ca="1" si="160"/>
        <v>45364</v>
      </c>
      <c r="C4749" s="5">
        <v>23645</v>
      </c>
    </row>
    <row r="4750" spans="1:3" x14ac:dyDescent="0.2">
      <c r="A4750" t="s">
        <v>261</v>
      </c>
      <c r="B4750" s="4">
        <f t="shared" ca="1" si="160"/>
        <v>45364</v>
      </c>
      <c r="C4750" s="5">
        <v>61820</v>
      </c>
    </row>
    <row r="4751" spans="1:3" x14ac:dyDescent="0.2">
      <c r="A4751" t="s">
        <v>271</v>
      </c>
      <c r="B4751" s="4">
        <f t="shared" ca="1" si="160"/>
        <v>45364</v>
      </c>
      <c r="C4751" s="5">
        <v>16675</v>
      </c>
    </row>
    <row r="4752" spans="1:3" x14ac:dyDescent="0.2">
      <c r="A4752" t="s">
        <v>276</v>
      </c>
      <c r="B4752" s="4">
        <f t="shared" ca="1" si="160"/>
        <v>45364</v>
      </c>
      <c r="C4752" s="5">
        <v>32975</v>
      </c>
    </row>
    <row r="4753" spans="1:3" x14ac:dyDescent="0.2">
      <c r="A4753" t="s">
        <v>337</v>
      </c>
      <c r="B4753" s="4">
        <f t="shared" ca="1" si="160"/>
        <v>45364</v>
      </c>
      <c r="C4753" s="5">
        <v>14680</v>
      </c>
    </row>
    <row r="4754" spans="1:3" x14ac:dyDescent="0.2">
      <c r="A4754" t="s">
        <v>352</v>
      </c>
      <c r="B4754" s="4">
        <f t="shared" ca="1" si="160"/>
        <v>45364</v>
      </c>
      <c r="C4754" s="5">
        <v>84145</v>
      </c>
    </row>
    <row r="4755" spans="1:3" x14ac:dyDescent="0.2">
      <c r="A4755" t="s">
        <v>360</v>
      </c>
      <c r="B4755" s="4">
        <f t="shared" ca="1" si="160"/>
        <v>45364</v>
      </c>
      <c r="C4755" s="5">
        <v>68160</v>
      </c>
    </row>
    <row r="4756" spans="1:3" x14ac:dyDescent="0.2">
      <c r="A4756" t="s">
        <v>363</v>
      </c>
      <c r="B4756" s="4">
        <f t="shared" ca="1" si="160"/>
        <v>45364</v>
      </c>
      <c r="C4756" s="5">
        <v>32525</v>
      </c>
    </row>
    <row r="4757" spans="1:3" x14ac:dyDescent="0.2">
      <c r="A4757" t="s">
        <v>418</v>
      </c>
      <c r="B4757" s="4">
        <f t="shared" ca="1" si="160"/>
        <v>45364</v>
      </c>
      <c r="C4757" s="5">
        <v>6830</v>
      </c>
    </row>
    <row r="4758" spans="1:3" x14ac:dyDescent="0.2">
      <c r="A4758" t="s">
        <v>428</v>
      </c>
      <c r="B4758" s="4">
        <f t="shared" ca="1" si="160"/>
        <v>45364</v>
      </c>
      <c r="C4758" s="5">
        <v>77910</v>
      </c>
    </row>
    <row r="4759" spans="1:3" x14ac:dyDescent="0.2">
      <c r="A4759" t="s">
        <v>430</v>
      </c>
      <c r="B4759" s="4">
        <f t="shared" ca="1" si="160"/>
        <v>45364</v>
      </c>
      <c r="C4759" s="5">
        <v>13495</v>
      </c>
    </row>
    <row r="4760" spans="1:3" x14ac:dyDescent="0.2">
      <c r="A4760" t="s">
        <v>441</v>
      </c>
      <c r="B4760" s="4">
        <f t="shared" ca="1" si="160"/>
        <v>45364</v>
      </c>
      <c r="C4760" s="5">
        <v>40180</v>
      </c>
    </row>
    <row r="4761" spans="1:3" x14ac:dyDescent="0.2">
      <c r="A4761" t="s">
        <v>445</v>
      </c>
      <c r="B4761" s="4">
        <f t="shared" ca="1" si="160"/>
        <v>45364</v>
      </c>
      <c r="C4761" s="5">
        <v>47150</v>
      </c>
    </row>
    <row r="4762" spans="1:3" x14ac:dyDescent="0.2">
      <c r="A4762" t="s">
        <v>49</v>
      </c>
      <c r="B4762" s="4">
        <f t="shared" ref="B4762:B4789" ca="1" si="161">TODAY()-39</f>
        <v>45365</v>
      </c>
      <c r="C4762" s="5">
        <v>13780</v>
      </c>
    </row>
    <row r="4763" spans="1:3" x14ac:dyDescent="0.2">
      <c r="A4763" t="s">
        <v>51</v>
      </c>
      <c r="B4763" s="4">
        <f t="shared" ca="1" si="161"/>
        <v>45365</v>
      </c>
      <c r="C4763" s="5">
        <v>71950</v>
      </c>
    </row>
    <row r="4764" spans="1:3" x14ac:dyDescent="0.2">
      <c r="A4764" t="s">
        <v>64</v>
      </c>
      <c r="B4764" s="4">
        <f t="shared" ca="1" si="161"/>
        <v>45365</v>
      </c>
      <c r="C4764" s="5">
        <v>34780</v>
      </c>
    </row>
    <row r="4765" spans="1:3" x14ac:dyDescent="0.2">
      <c r="A4765" t="s">
        <v>78</v>
      </c>
      <c r="B4765" s="4">
        <f t="shared" ca="1" si="161"/>
        <v>45365</v>
      </c>
      <c r="C4765" s="5">
        <v>14255</v>
      </c>
    </row>
    <row r="4766" spans="1:3" x14ac:dyDescent="0.2">
      <c r="A4766" t="s">
        <v>110</v>
      </c>
      <c r="B4766" s="4">
        <f t="shared" ca="1" si="161"/>
        <v>45365</v>
      </c>
      <c r="C4766" s="5">
        <v>7955</v>
      </c>
    </row>
    <row r="4767" spans="1:3" x14ac:dyDescent="0.2">
      <c r="A4767" t="s">
        <v>127</v>
      </c>
      <c r="B4767" s="4">
        <f t="shared" ca="1" si="161"/>
        <v>45365</v>
      </c>
      <c r="C4767" s="5">
        <v>36330</v>
      </c>
    </row>
    <row r="4768" spans="1:3" x14ac:dyDescent="0.2">
      <c r="A4768" t="s">
        <v>158</v>
      </c>
      <c r="B4768" s="4">
        <f t="shared" ca="1" si="161"/>
        <v>45365</v>
      </c>
      <c r="C4768" s="5">
        <v>27795</v>
      </c>
    </row>
    <row r="4769" spans="1:3" x14ac:dyDescent="0.2">
      <c r="A4769" t="s">
        <v>162</v>
      </c>
      <c r="B4769" s="4">
        <f t="shared" ca="1" si="161"/>
        <v>45365</v>
      </c>
      <c r="C4769" s="5">
        <v>23740</v>
      </c>
    </row>
    <row r="4770" spans="1:3" x14ac:dyDescent="0.2">
      <c r="A4770" t="s">
        <v>163</v>
      </c>
      <c r="B4770" s="4">
        <f t="shared" ca="1" si="161"/>
        <v>45365</v>
      </c>
      <c r="C4770" s="5">
        <v>59755</v>
      </c>
    </row>
    <row r="4771" spans="1:3" x14ac:dyDescent="0.2">
      <c r="A4771" t="s">
        <v>165</v>
      </c>
      <c r="B4771" s="4">
        <f t="shared" ca="1" si="161"/>
        <v>45365</v>
      </c>
      <c r="C4771" s="5">
        <v>79520</v>
      </c>
    </row>
    <row r="4772" spans="1:3" x14ac:dyDescent="0.2">
      <c r="A4772" t="s">
        <v>204</v>
      </c>
      <c r="B4772" s="4">
        <f t="shared" ca="1" si="161"/>
        <v>45365</v>
      </c>
      <c r="C4772" s="5">
        <v>53385</v>
      </c>
    </row>
    <row r="4773" spans="1:3" x14ac:dyDescent="0.2">
      <c r="A4773" t="s">
        <v>205</v>
      </c>
      <c r="B4773" s="4">
        <f t="shared" ca="1" si="161"/>
        <v>45365</v>
      </c>
      <c r="C4773" s="5">
        <v>15970</v>
      </c>
    </row>
    <row r="4774" spans="1:3" x14ac:dyDescent="0.2">
      <c r="A4774" t="s">
        <v>242</v>
      </c>
      <c r="B4774" s="4">
        <f t="shared" ca="1" si="161"/>
        <v>45365</v>
      </c>
      <c r="C4774" s="5">
        <v>56660</v>
      </c>
    </row>
    <row r="4775" spans="1:3" x14ac:dyDescent="0.2">
      <c r="A4775" t="s">
        <v>243</v>
      </c>
      <c r="B4775" s="4">
        <f t="shared" ca="1" si="161"/>
        <v>45365</v>
      </c>
      <c r="C4775" s="5">
        <v>52255</v>
      </c>
    </row>
    <row r="4776" spans="1:3" x14ac:dyDescent="0.2">
      <c r="A4776" t="s">
        <v>244</v>
      </c>
      <c r="B4776" s="4">
        <f t="shared" ca="1" si="161"/>
        <v>45365</v>
      </c>
      <c r="C4776" s="5">
        <v>13405</v>
      </c>
    </row>
    <row r="4777" spans="1:3" x14ac:dyDescent="0.2">
      <c r="A4777" t="s">
        <v>248</v>
      </c>
      <c r="B4777" s="4">
        <f t="shared" ca="1" si="161"/>
        <v>45365</v>
      </c>
      <c r="C4777" s="5">
        <v>52785</v>
      </c>
    </row>
    <row r="4778" spans="1:3" x14ac:dyDescent="0.2">
      <c r="A4778" t="s">
        <v>300</v>
      </c>
      <c r="B4778" s="4">
        <f t="shared" ca="1" si="161"/>
        <v>45365</v>
      </c>
      <c r="C4778" s="5">
        <v>23850</v>
      </c>
    </row>
    <row r="4779" spans="1:3" x14ac:dyDescent="0.2">
      <c r="A4779" t="s">
        <v>301</v>
      </c>
      <c r="B4779" s="4">
        <f t="shared" ca="1" si="161"/>
        <v>45365</v>
      </c>
      <c r="C4779" s="5">
        <v>79970</v>
      </c>
    </row>
    <row r="4780" spans="1:3" x14ac:dyDescent="0.2">
      <c r="A4780" t="s">
        <v>328</v>
      </c>
      <c r="B4780" s="4">
        <f t="shared" ca="1" si="161"/>
        <v>45365</v>
      </c>
      <c r="C4780" s="5">
        <v>51545</v>
      </c>
    </row>
    <row r="4781" spans="1:3" x14ac:dyDescent="0.2">
      <c r="A4781" t="s">
        <v>337</v>
      </c>
      <c r="B4781" s="4">
        <f t="shared" ca="1" si="161"/>
        <v>45365</v>
      </c>
      <c r="C4781" s="5">
        <v>77185</v>
      </c>
    </row>
    <row r="4782" spans="1:3" x14ac:dyDescent="0.2">
      <c r="A4782" t="s">
        <v>340</v>
      </c>
      <c r="B4782" s="4">
        <f t="shared" ca="1" si="161"/>
        <v>45365</v>
      </c>
      <c r="C4782" s="5">
        <v>11930</v>
      </c>
    </row>
    <row r="4783" spans="1:3" x14ac:dyDescent="0.2">
      <c r="A4783" t="s">
        <v>368</v>
      </c>
      <c r="B4783" s="4">
        <f t="shared" ca="1" si="161"/>
        <v>45365</v>
      </c>
      <c r="C4783" s="5">
        <v>8660</v>
      </c>
    </row>
    <row r="4784" spans="1:3" x14ac:dyDescent="0.2">
      <c r="A4784" t="s">
        <v>381</v>
      </c>
      <c r="B4784" s="4">
        <f t="shared" ca="1" si="161"/>
        <v>45365</v>
      </c>
      <c r="C4784" s="5">
        <v>22815</v>
      </c>
    </row>
    <row r="4785" spans="1:3" x14ac:dyDescent="0.2">
      <c r="A4785" t="s">
        <v>407</v>
      </c>
      <c r="B4785" s="4">
        <f t="shared" ca="1" si="161"/>
        <v>45365</v>
      </c>
      <c r="C4785" s="5">
        <v>38495</v>
      </c>
    </row>
    <row r="4786" spans="1:3" x14ac:dyDescent="0.2">
      <c r="A4786" t="s">
        <v>408</v>
      </c>
      <c r="B4786" s="4">
        <f t="shared" ca="1" si="161"/>
        <v>45365</v>
      </c>
      <c r="C4786" s="5">
        <v>65480</v>
      </c>
    </row>
    <row r="4787" spans="1:3" x14ac:dyDescent="0.2">
      <c r="A4787" t="s">
        <v>418</v>
      </c>
      <c r="B4787" s="4">
        <f t="shared" ca="1" si="161"/>
        <v>45365</v>
      </c>
      <c r="C4787" s="5">
        <v>45355</v>
      </c>
    </row>
    <row r="4788" spans="1:3" x14ac:dyDescent="0.2">
      <c r="A4788" t="s">
        <v>428</v>
      </c>
      <c r="B4788" s="4">
        <f t="shared" ca="1" si="161"/>
        <v>45365</v>
      </c>
      <c r="C4788" s="5">
        <v>34355</v>
      </c>
    </row>
    <row r="4789" spans="1:3" x14ac:dyDescent="0.2">
      <c r="A4789" t="s">
        <v>445</v>
      </c>
      <c r="B4789" s="4">
        <f t="shared" ca="1" si="161"/>
        <v>45365</v>
      </c>
      <c r="C4789" s="5">
        <v>16670</v>
      </c>
    </row>
    <row r="4790" spans="1:3" x14ac:dyDescent="0.2">
      <c r="A4790" t="s">
        <v>49</v>
      </c>
      <c r="B4790" s="4">
        <f t="shared" ref="B4790:B4823" ca="1" si="162">TODAY()-38</f>
        <v>45366</v>
      </c>
      <c r="C4790" s="5">
        <v>71240</v>
      </c>
    </row>
    <row r="4791" spans="1:3" x14ac:dyDescent="0.2">
      <c r="A4791" t="s">
        <v>64</v>
      </c>
      <c r="B4791" s="4">
        <f t="shared" ca="1" si="162"/>
        <v>45366</v>
      </c>
      <c r="C4791" s="5">
        <v>79410</v>
      </c>
    </row>
    <row r="4792" spans="1:3" x14ac:dyDescent="0.2">
      <c r="A4792" t="s">
        <v>78</v>
      </c>
      <c r="B4792" s="4">
        <f t="shared" ca="1" si="162"/>
        <v>45366</v>
      </c>
      <c r="C4792" s="5">
        <v>50150</v>
      </c>
    </row>
    <row r="4793" spans="1:3" x14ac:dyDescent="0.2">
      <c r="A4793" t="s">
        <v>93</v>
      </c>
      <c r="B4793" s="4">
        <f t="shared" ca="1" si="162"/>
        <v>45366</v>
      </c>
      <c r="C4793" s="5">
        <v>6740</v>
      </c>
    </row>
    <row r="4794" spans="1:3" x14ac:dyDescent="0.2">
      <c r="A4794" t="s">
        <v>108</v>
      </c>
      <c r="B4794" s="4">
        <f t="shared" ca="1" si="162"/>
        <v>45366</v>
      </c>
      <c r="C4794" s="5">
        <v>40690</v>
      </c>
    </row>
    <row r="4795" spans="1:3" x14ac:dyDescent="0.2">
      <c r="A4795" t="s">
        <v>110</v>
      </c>
      <c r="B4795" s="4">
        <f t="shared" ca="1" si="162"/>
        <v>45366</v>
      </c>
      <c r="C4795" s="5">
        <v>73625</v>
      </c>
    </row>
    <row r="4796" spans="1:3" x14ac:dyDescent="0.2">
      <c r="A4796" t="s">
        <v>113</v>
      </c>
      <c r="B4796" s="4">
        <f t="shared" ca="1" si="162"/>
        <v>45366</v>
      </c>
      <c r="C4796" s="5">
        <v>84655</v>
      </c>
    </row>
    <row r="4797" spans="1:3" x14ac:dyDescent="0.2">
      <c r="A4797" t="s">
        <v>118</v>
      </c>
      <c r="B4797" s="4">
        <f t="shared" ca="1" si="162"/>
        <v>45366</v>
      </c>
      <c r="C4797" s="5">
        <v>6055</v>
      </c>
    </row>
    <row r="4798" spans="1:3" x14ac:dyDescent="0.2">
      <c r="A4798" t="s">
        <v>143</v>
      </c>
      <c r="B4798" s="4">
        <f t="shared" ca="1" si="162"/>
        <v>45366</v>
      </c>
      <c r="C4798" s="5">
        <v>21015</v>
      </c>
    </row>
    <row r="4799" spans="1:3" x14ac:dyDescent="0.2">
      <c r="A4799" t="s">
        <v>148</v>
      </c>
      <c r="B4799" s="4">
        <f t="shared" ca="1" si="162"/>
        <v>45366</v>
      </c>
      <c r="C4799" s="5">
        <v>83990</v>
      </c>
    </row>
    <row r="4800" spans="1:3" x14ac:dyDescent="0.2">
      <c r="A4800" t="s">
        <v>155</v>
      </c>
      <c r="B4800" s="4">
        <f t="shared" ca="1" si="162"/>
        <v>45366</v>
      </c>
      <c r="C4800" s="5">
        <v>22600</v>
      </c>
    </row>
    <row r="4801" spans="1:3" x14ac:dyDescent="0.2">
      <c r="A4801" t="s">
        <v>158</v>
      </c>
      <c r="B4801" s="4">
        <f t="shared" ca="1" si="162"/>
        <v>45366</v>
      </c>
      <c r="C4801" s="5">
        <v>23050</v>
      </c>
    </row>
    <row r="4802" spans="1:3" x14ac:dyDescent="0.2">
      <c r="A4802" t="s">
        <v>162</v>
      </c>
      <c r="B4802" s="4">
        <f t="shared" ca="1" si="162"/>
        <v>45366</v>
      </c>
      <c r="C4802" s="5">
        <v>14810</v>
      </c>
    </row>
    <row r="4803" spans="1:3" x14ac:dyDescent="0.2">
      <c r="A4803" t="s">
        <v>172</v>
      </c>
      <c r="B4803" s="4">
        <f t="shared" ca="1" si="162"/>
        <v>45366</v>
      </c>
      <c r="C4803" s="5">
        <v>39155</v>
      </c>
    </row>
    <row r="4804" spans="1:3" x14ac:dyDescent="0.2">
      <c r="A4804" t="s">
        <v>183</v>
      </c>
      <c r="B4804" s="4">
        <f t="shared" ca="1" si="162"/>
        <v>45366</v>
      </c>
      <c r="C4804" s="5">
        <v>10570</v>
      </c>
    </row>
    <row r="4805" spans="1:3" x14ac:dyDescent="0.2">
      <c r="A4805" t="s">
        <v>187</v>
      </c>
      <c r="B4805" s="4">
        <f t="shared" ca="1" si="162"/>
        <v>45366</v>
      </c>
      <c r="C4805" s="5">
        <v>65745</v>
      </c>
    </row>
    <row r="4806" spans="1:3" x14ac:dyDescent="0.2">
      <c r="A4806" t="s">
        <v>198</v>
      </c>
      <c r="B4806" s="4">
        <f t="shared" ca="1" si="162"/>
        <v>45366</v>
      </c>
      <c r="C4806" s="5">
        <v>34950</v>
      </c>
    </row>
    <row r="4807" spans="1:3" x14ac:dyDescent="0.2">
      <c r="A4807" t="s">
        <v>205</v>
      </c>
      <c r="B4807" s="4">
        <f t="shared" ca="1" si="162"/>
        <v>45366</v>
      </c>
      <c r="C4807" s="5">
        <v>80250</v>
      </c>
    </row>
    <row r="4808" spans="1:3" x14ac:dyDescent="0.2">
      <c r="A4808" t="s">
        <v>242</v>
      </c>
      <c r="B4808" s="4">
        <f t="shared" ca="1" si="162"/>
        <v>45366</v>
      </c>
      <c r="C4808" s="5">
        <v>57650</v>
      </c>
    </row>
    <row r="4809" spans="1:3" x14ac:dyDescent="0.2">
      <c r="A4809" t="s">
        <v>243</v>
      </c>
      <c r="B4809" s="4">
        <f t="shared" ca="1" si="162"/>
        <v>45366</v>
      </c>
      <c r="C4809" s="5">
        <v>7255</v>
      </c>
    </row>
    <row r="4810" spans="1:3" x14ac:dyDescent="0.2">
      <c r="A4810" t="s">
        <v>245</v>
      </c>
      <c r="B4810" s="4">
        <f t="shared" ca="1" si="162"/>
        <v>45366</v>
      </c>
      <c r="C4810" s="5">
        <v>31140</v>
      </c>
    </row>
    <row r="4811" spans="1:3" x14ac:dyDescent="0.2">
      <c r="A4811" t="s">
        <v>248</v>
      </c>
      <c r="B4811" s="4">
        <f t="shared" ca="1" si="162"/>
        <v>45366</v>
      </c>
      <c r="C4811" s="5">
        <v>80830</v>
      </c>
    </row>
    <row r="4812" spans="1:3" x14ac:dyDescent="0.2">
      <c r="A4812" t="s">
        <v>261</v>
      </c>
      <c r="B4812" s="4">
        <f t="shared" ca="1" si="162"/>
        <v>45366</v>
      </c>
      <c r="C4812" s="5">
        <v>16640</v>
      </c>
    </row>
    <row r="4813" spans="1:3" x14ac:dyDescent="0.2">
      <c r="A4813" t="s">
        <v>288</v>
      </c>
      <c r="B4813" s="4">
        <f t="shared" ca="1" si="162"/>
        <v>45366</v>
      </c>
      <c r="C4813" s="5">
        <v>76480</v>
      </c>
    </row>
    <row r="4814" spans="1:3" x14ac:dyDescent="0.2">
      <c r="A4814" t="s">
        <v>340</v>
      </c>
      <c r="B4814" s="4">
        <f t="shared" ca="1" si="162"/>
        <v>45366</v>
      </c>
      <c r="C4814" s="5">
        <v>31800</v>
      </c>
    </row>
    <row r="4815" spans="1:3" x14ac:dyDescent="0.2">
      <c r="A4815" t="s">
        <v>372</v>
      </c>
      <c r="B4815" s="4">
        <f t="shared" ca="1" si="162"/>
        <v>45366</v>
      </c>
      <c r="C4815" s="5">
        <v>76470</v>
      </c>
    </row>
    <row r="4816" spans="1:3" x14ac:dyDescent="0.2">
      <c r="A4816" t="s">
        <v>388</v>
      </c>
      <c r="B4816" s="4">
        <f t="shared" ca="1" si="162"/>
        <v>45366</v>
      </c>
      <c r="C4816" s="5">
        <v>18560</v>
      </c>
    </row>
    <row r="4817" spans="1:3" x14ac:dyDescent="0.2">
      <c r="A4817" t="s">
        <v>405</v>
      </c>
      <c r="B4817" s="4">
        <f t="shared" ca="1" si="162"/>
        <v>45366</v>
      </c>
      <c r="C4817" s="5">
        <v>64885</v>
      </c>
    </row>
    <row r="4818" spans="1:3" x14ac:dyDescent="0.2">
      <c r="A4818" t="s">
        <v>407</v>
      </c>
      <c r="B4818" s="4">
        <f t="shared" ca="1" si="162"/>
        <v>45366</v>
      </c>
      <c r="C4818" s="5">
        <v>18425</v>
      </c>
    </row>
    <row r="4819" spans="1:3" x14ac:dyDescent="0.2">
      <c r="A4819" t="s">
        <v>416</v>
      </c>
      <c r="B4819" s="4">
        <f t="shared" ca="1" si="162"/>
        <v>45366</v>
      </c>
      <c r="C4819" s="5">
        <v>73135</v>
      </c>
    </row>
    <row r="4820" spans="1:3" x14ac:dyDescent="0.2">
      <c r="A4820" t="s">
        <v>420</v>
      </c>
      <c r="B4820" s="4">
        <f t="shared" ca="1" si="162"/>
        <v>45366</v>
      </c>
      <c r="C4820" s="5">
        <v>80635</v>
      </c>
    </row>
    <row r="4821" spans="1:3" x14ac:dyDescent="0.2">
      <c r="A4821" t="s">
        <v>430</v>
      </c>
      <c r="B4821" s="4">
        <f t="shared" ca="1" si="162"/>
        <v>45366</v>
      </c>
      <c r="C4821" s="5">
        <v>61775</v>
      </c>
    </row>
    <row r="4822" spans="1:3" x14ac:dyDescent="0.2">
      <c r="A4822" t="s">
        <v>436</v>
      </c>
      <c r="B4822" s="4">
        <f t="shared" ca="1" si="162"/>
        <v>45366</v>
      </c>
      <c r="C4822" s="5">
        <v>22825</v>
      </c>
    </row>
    <row r="4823" spans="1:3" x14ac:dyDescent="0.2">
      <c r="A4823" t="s">
        <v>437</v>
      </c>
      <c r="B4823" s="4">
        <f t="shared" ca="1" si="162"/>
        <v>45366</v>
      </c>
      <c r="C4823" s="5">
        <v>42495</v>
      </c>
    </row>
    <row r="4824" spans="1:3" x14ac:dyDescent="0.2">
      <c r="A4824" t="s">
        <v>78</v>
      </c>
      <c r="B4824" s="4">
        <f t="shared" ref="B4824:B4849" ca="1" si="163">TODAY()-37</f>
        <v>45367</v>
      </c>
      <c r="C4824" s="5">
        <v>38305</v>
      </c>
    </row>
    <row r="4825" spans="1:3" x14ac:dyDescent="0.2">
      <c r="A4825" t="s">
        <v>80</v>
      </c>
      <c r="B4825" s="4">
        <f t="shared" ca="1" si="163"/>
        <v>45367</v>
      </c>
      <c r="C4825" s="5">
        <v>78410</v>
      </c>
    </row>
    <row r="4826" spans="1:3" x14ac:dyDescent="0.2">
      <c r="A4826" t="s">
        <v>113</v>
      </c>
      <c r="B4826" s="4">
        <f t="shared" ca="1" si="163"/>
        <v>45367</v>
      </c>
      <c r="C4826" s="5">
        <v>38930</v>
      </c>
    </row>
    <row r="4827" spans="1:3" x14ac:dyDescent="0.2">
      <c r="A4827" t="s">
        <v>127</v>
      </c>
      <c r="B4827" s="4">
        <f t="shared" ca="1" si="163"/>
        <v>45367</v>
      </c>
      <c r="C4827" s="5">
        <v>70490</v>
      </c>
    </row>
    <row r="4828" spans="1:3" x14ac:dyDescent="0.2">
      <c r="A4828" t="s">
        <v>157</v>
      </c>
      <c r="B4828" s="4">
        <f t="shared" ca="1" si="163"/>
        <v>45367</v>
      </c>
      <c r="C4828" s="5">
        <v>11470</v>
      </c>
    </row>
    <row r="4829" spans="1:3" x14ac:dyDescent="0.2">
      <c r="A4829" t="s">
        <v>158</v>
      </c>
      <c r="B4829" s="4">
        <f t="shared" ca="1" si="163"/>
        <v>45367</v>
      </c>
      <c r="C4829" s="5">
        <v>29495</v>
      </c>
    </row>
    <row r="4830" spans="1:3" x14ac:dyDescent="0.2">
      <c r="A4830" t="s">
        <v>161</v>
      </c>
      <c r="B4830" s="4">
        <f t="shared" ca="1" si="163"/>
        <v>45367</v>
      </c>
      <c r="C4830" s="5">
        <v>36260</v>
      </c>
    </row>
    <row r="4831" spans="1:3" x14ac:dyDescent="0.2">
      <c r="A4831" t="s">
        <v>162</v>
      </c>
      <c r="B4831" s="4">
        <f t="shared" ca="1" si="163"/>
        <v>45367</v>
      </c>
      <c r="C4831" s="5">
        <v>27880</v>
      </c>
    </row>
    <row r="4832" spans="1:3" x14ac:dyDescent="0.2">
      <c r="A4832" t="s">
        <v>165</v>
      </c>
      <c r="B4832" s="4">
        <f t="shared" ca="1" si="163"/>
        <v>45367</v>
      </c>
      <c r="C4832" s="5">
        <v>50080</v>
      </c>
    </row>
    <row r="4833" spans="1:3" x14ac:dyDescent="0.2">
      <c r="A4833" t="s">
        <v>183</v>
      </c>
      <c r="B4833" s="4">
        <f t="shared" ca="1" si="163"/>
        <v>45367</v>
      </c>
      <c r="C4833" s="5">
        <v>57485</v>
      </c>
    </row>
    <row r="4834" spans="1:3" x14ac:dyDescent="0.2">
      <c r="A4834" t="s">
        <v>187</v>
      </c>
      <c r="B4834" s="4">
        <f t="shared" ca="1" si="163"/>
        <v>45367</v>
      </c>
      <c r="C4834" s="5">
        <v>56490</v>
      </c>
    </row>
    <row r="4835" spans="1:3" x14ac:dyDescent="0.2">
      <c r="A4835" t="s">
        <v>194</v>
      </c>
      <c r="B4835" s="4">
        <f t="shared" ca="1" si="163"/>
        <v>45367</v>
      </c>
      <c r="C4835" s="5">
        <v>69980</v>
      </c>
    </row>
    <row r="4836" spans="1:3" x14ac:dyDescent="0.2">
      <c r="A4836" t="s">
        <v>227</v>
      </c>
      <c r="B4836" s="4">
        <f t="shared" ca="1" si="163"/>
        <v>45367</v>
      </c>
      <c r="C4836" s="5">
        <v>59320</v>
      </c>
    </row>
    <row r="4837" spans="1:3" x14ac:dyDescent="0.2">
      <c r="A4837" t="s">
        <v>243</v>
      </c>
      <c r="B4837" s="4">
        <f t="shared" ca="1" si="163"/>
        <v>45367</v>
      </c>
      <c r="C4837" s="5">
        <v>15175</v>
      </c>
    </row>
    <row r="4838" spans="1:3" x14ac:dyDescent="0.2">
      <c r="A4838" t="s">
        <v>271</v>
      </c>
      <c r="B4838" s="4">
        <f t="shared" ca="1" si="163"/>
        <v>45367</v>
      </c>
      <c r="C4838" s="5">
        <v>25890</v>
      </c>
    </row>
    <row r="4839" spans="1:3" x14ac:dyDescent="0.2">
      <c r="A4839" t="s">
        <v>306</v>
      </c>
      <c r="B4839" s="4">
        <f t="shared" ca="1" si="163"/>
        <v>45367</v>
      </c>
      <c r="C4839" s="5">
        <v>11130</v>
      </c>
    </row>
    <row r="4840" spans="1:3" x14ac:dyDescent="0.2">
      <c r="A4840" t="s">
        <v>333</v>
      </c>
      <c r="B4840" s="4">
        <f t="shared" ca="1" si="163"/>
        <v>45367</v>
      </c>
      <c r="C4840" s="5">
        <v>76320</v>
      </c>
    </row>
    <row r="4841" spans="1:3" x14ac:dyDescent="0.2">
      <c r="A4841" t="s">
        <v>347</v>
      </c>
      <c r="B4841" s="4">
        <f t="shared" ca="1" si="163"/>
        <v>45367</v>
      </c>
      <c r="C4841" s="5">
        <v>81100</v>
      </c>
    </row>
    <row r="4842" spans="1:3" x14ac:dyDescent="0.2">
      <c r="A4842" t="s">
        <v>360</v>
      </c>
      <c r="B4842" s="4">
        <f t="shared" ca="1" si="163"/>
        <v>45367</v>
      </c>
      <c r="C4842" s="5">
        <v>16175</v>
      </c>
    </row>
    <row r="4843" spans="1:3" x14ac:dyDescent="0.2">
      <c r="A4843" t="s">
        <v>368</v>
      </c>
      <c r="B4843" s="4">
        <f t="shared" ca="1" si="163"/>
        <v>45367</v>
      </c>
      <c r="C4843" s="5">
        <v>41195</v>
      </c>
    </row>
    <row r="4844" spans="1:3" x14ac:dyDescent="0.2">
      <c r="A4844" t="s">
        <v>407</v>
      </c>
      <c r="B4844" s="4">
        <f t="shared" ca="1" si="163"/>
        <v>45367</v>
      </c>
      <c r="C4844" s="5">
        <v>39670</v>
      </c>
    </row>
    <row r="4845" spans="1:3" x14ac:dyDescent="0.2">
      <c r="A4845" t="s">
        <v>410</v>
      </c>
      <c r="B4845" s="4">
        <f t="shared" ca="1" si="163"/>
        <v>45367</v>
      </c>
      <c r="C4845" s="5">
        <v>44010</v>
      </c>
    </row>
    <row r="4846" spans="1:3" x14ac:dyDescent="0.2">
      <c r="A4846" t="s">
        <v>416</v>
      </c>
      <c r="B4846" s="4">
        <f t="shared" ca="1" si="163"/>
        <v>45367</v>
      </c>
      <c r="C4846" s="5">
        <v>58535</v>
      </c>
    </row>
    <row r="4847" spans="1:3" x14ac:dyDescent="0.2">
      <c r="A4847" t="s">
        <v>420</v>
      </c>
      <c r="B4847" s="4">
        <f t="shared" ca="1" si="163"/>
        <v>45367</v>
      </c>
      <c r="C4847" s="5">
        <v>77475</v>
      </c>
    </row>
    <row r="4848" spans="1:3" x14ac:dyDescent="0.2">
      <c r="A4848" t="s">
        <v>423</v>
      </c>
      <c r="B4848" s="4">
        <f t="shared" ca="1" si="163"/>
        <v>45367</v>
      </c>
      <c r="C4848" s="5">
        <v>59535</v>
      </c>
    </row>
    <row r="4849" spans="1:3" x14ac:dyDescent="0.2">
      <c r="A4849" t="s">
        <v>427</v>
      </c>
      <c r="B4849" s="4">
        <f t="shared" ca="1" si="163"/>
        <v>45367</v>
      </c>
      <c r="C4849" s="5">
        <v>17170</v>
      </c>
    </row>
    <row r="4850" spans="1:3" x14ac:dyDescent="0.2">
      <c r="A4850" t="s">
        <v>49</v>
      </c>
      <c r="B4850" s="4">
        <f t="shared" ref="B4850:B4880" ca="1" si="164">TODAY()-36</f>
        <v>45368</v>
      </c>
      <c r="C4850" s="5">
        <v>55925</v>
      </c>
    </row>
    <row r="4851" spans="1:3" x14ac:dyDescent="0.2">
      <c r="A4851" t="s">
        <v>96</v>
      </c>
      <c r="B4851" s="4">
        <f t="shared" ca="1" si="164"/>
        <v>45368</v>
      </c>
      <c r="C4851" s="5">
        <v>57925</v>
      </c>
    </row>
    <row r="4852" spans="1:3" x14ac:dyDescent="0.2">
      <c r="A4852" t="s">
        <v>113</v>
      </c>
      <c r="B4852" s="4">
        <f t="shared" ca="1" si="164"/>
        <v>45368</v>
      </c>
      <c r="C4852" s="5">
        <v>21545</v>
      </c>
    </row>
    <row r="4853" spans="1:3" x14ac:dyDescent="0.2">
      <c r="A4853" t="s">
        <v>125</v>
      </c>
      <c r="B4853" s="4">
        <f t="shared" ca="1" si="164"/>
        <v>45368</v>
      </c>
      <c r="C4853" s="5">
        <v>59990</v>
      </c>
    </row>
    <row r="4854" spans="1:3" x14ac:dyDescent="0.2">
      <c r="A4854" t="s">
        <v>127</v>
      </c>
      <c r="B4854" s="4">
        <f t="shared" ca="1" si="164"/>
        <v>45368</v>
      </c>
      <c r="C4854" s="5">
        <v>60360</v>
      </c>
    </row>
    <row r="4855" spans="1:3" x14ac:dyDescent="0.2">
      <c r="A4855" t="s">
        <v>148</v>
      </c>
      <c r="B4855" s="4">
        <f t="shared" ca="1" si="164"/>
        <v>45368</v>
      </c>
      <c r="C4855" s="5">
        <v>19950</v>
      </c>
    </row>
    <row r="4856" spans="1:3" x14ac:dyDescent="0.2">
      <c r="A4856" t="s">
        <v>152</v>
      </c>
      <c r="B4856" s="4">
        <f t="shared" ca="1" si="164"/>
        <v>45368</v>
      </c>
      <c r="C4856" s="5">
        <v>64220</v>
      </c>
    </row>
    <row r="4857" spans="1:3" x14ac:dyDescent="0.2">
      <c r="A4857" t="s">
        <v>155</v>
      </c>
      <c r="B4857" s="4">
        <f t="shared" ca="1" si="164"/>
        <v>45368</v>
      </c>
      <c r="C4857" s="5">
        <v>83910</v>
      </c>
    </row>
    <row r="4858" spans="1:3" x14ac:dyDescent="0.2">
      <c r="A4858" t="s">
        <v>157</v>
      </c>
      <c r="B4858" s="4">
        <f t="shared" ca="1" si="164"/>
        <v>45368</v>
      </c>
      <c r="C4858" s="5">
        <v>75180</v>
      </c>
    </row>
    <row r="4859" spans="1:3" x14ac:dyDescent="0.2">
      <c r="A4859" t="s">
        <v>204</v>
      </c>
      <c r="B4859" s="4">
        <f t="shared" ca="1" si="164"/>
        <v>45368</v>
      </c>
      <c r="C4859" s="5">
        <v>21805</v>
      </c>
    </row>
    <row r="4860" spans="1:3" x14ac:dyDescent="0.2">
      <c r="A4860" t="s">
        <v>205</v>
      </c>
      <c r="B4860" s="4">
        <f t="shared" ca="1" si="164"/>
        <v>45368</v>
      </c>
      <c r="C4860" s="5">
        <v>75785</v>
      </c>
    </row>
    <row r="4861" spans="1:3" x14ac:dyDescent="0.2">
      <c r="A4861" t="s">
        <v>245</v>
      </c>
      <c r="B4861" s="4">
        <f t="shared" ca="1" si="164"/>
        <v>45368</v>
      </c>
      <c r="C4861" s="5">
        <v>83815</v>
      </c>
    </row>
    <row r="4862" spans="1:3" x14ac:dyDescent="0.2">
      <c r="A4862" t="s">
        <v>261</v>
      </c>
      <c r="B4862" s="4">
        <f t="shared" ca="1" si="164"/>
        <v>45368</v>
      </c>
      <c r="C4862" s="5">
        <v>70635</v>
      </c>
    </row>
    <row r="4863" spans="1:3" x14ac:dyDescent="0.2">
      <c r="A4863" t="s">
        <v>271</v>
      </c>
      <c r="B4863" s="4">
        <f t="shared" ca="1" si="164"/>
        <v>45368</v>
      </c>
      <c r="C4863" s="5">
        <v>59660</v>
      </c>
    </row>
    <row r="4864" spans="1:3" x14ac:dyDescent="0.2">
      <c r="A4864" t="s">
        <v>300</v>
      </c>
      <c r="B4864" s="4">
        <f t="shared" ca="1" si="164"/>
        <v>45368</v>
      </c>
      <c r="C4864" s="5">
        <v>28235</v>
      </c>
    </row>
    <row r="4865" spans="1:3" x14ac:dyDescent="0.2">
      <c r="A4865" t="s">
        <v>302</v>
      </c>
      <c r="B4865" s="4">
        <f t="shared" ca="1" si="164"/>
        <v>45368</v>
      </c>
      <c r="C4865" s="5">
        <v>74945</v>
      </c>
    </row>
    <row r="4866" spans="1:3" x14ac:dyDescent="0.2">
      <c r="A4866" t="s">
        <v>306</v>
      </c>
      <c r="B4866" s="4">
        <f t="shared" ca="1" si="164"/>
        <v>45368</v>
      </c>
      <c r="C4866" s="5">
        <v>53420</v>
      </c>
    </row>
    <row r="4867" spans="1:3" x14ac:dyDescent="0.2">
      <c r="A4867" t="s">
        <v>320</v>
      </c>
      <c r="B4867" s="4">
        <f t="shared" ca="1" si="164"/>
        <v>45368</v>
      </c>
      <c r="C4867" s="5">
        <v>38590</v>
      </c>
    </row>
    <row r="4868" spans="1:3" x14ac:dyDescent="0.2">
      <c r="A4868" t="s">
        <v>356</v>
      </c>
      <c r="B4868" s="4">
        <f t="shared" ca="1" si="164"/>
        <v>45368</v>
      </c>
      <c r="C4868" s="5">
        <v>9310</v>
      </c>
    </row>
    <row r="4869" spans="1:3" x14ac:dyDescent="0.2">
      <c r="A4869" t="s">
        <v>357</v>
      </c>
      <c r="B4869" s="4">
        <f t="shared" ca="1" si="164"/>
        <v>45368</v>
      </c>
      <c r="C4869" s="5">
        <v>66340</v>
      </c>
    </row>
    <row r="4870" spans="1:3" x14ac:dyDescent="0.2">
      <c r="A4870" t="s">
        <v>368</v>
      </c>
      <c r="B4870" s="4">
        <f t="shared" ca="1" si="164"/>
        <v>45368</v>
      </c>
      <c r="C4870" s="5">
        <v>27505</v>
      </c>
    </row>
    <row r="4871" spans="1:3" x14ac:dyDescent="0.2">
      <c r="A4871" t="s">
        <v>371</v>
      </c>
      <c r="B4871" s="4">
        <f t="shared" ca="1" si="164"/>
        <v>45368</v>
      </c>
      <c r="C4871" s="5">
        <v>15820</v>
      </c>
    </row>
    <row r="4872" spans="1:3" x14ac:dyDescent="0.2">
      <c r="A4872" t="s">
        <v>375</v>
      </c>
      <c r="B4872" s="4">
        <f t="shared" ca="1" si="164"/>
        <v>45368</v>
      </c>
      <c r="C4872" s="5">
        <v>59695</v>
      </c>
    </row>
    <row r="4873" spans="1:3" x14ac:dyDescent="0.2">
      <c r="A4873" t="s">
        <v>389</v>
      </c>
      <c r="B4873" s="4">
        <f t="shared" ca="1" si="164"/>
        <v>45368</v>
      </c>
      <c r="C4873" s="5">
        <v>64305</v>
      </c>
    </row>
    <row r="4874" spans="1:3" x14ac:dyDescent="0.2">
      <c r="A4874" t="s">
        <v>405</v>
      </c>
      <c r="B4874" s="4">
        <f t="shared" ca="1" si="164"/>
        <v>45368</v>
      </c>
      <c r="C4874" s="5">
        <v>76120</v>
      </c>
    </row>
    <row r="4875" spans="1:3" x14ac:dyDescent="0.2">
      <c r="A4875" t="s">
        <v>408</v>
      </c>
      <c r="B4875" s="4">
        <f t="shared" ca="1" si="164"/>
        <v>45368</v>
      </c>
      <c r="C4875" s="5">
        <v>60755</v>
      </c>
    </row>
    <row r="4876" spans="1:3" x14ac:dyDescent="0.2">
      <c r="A4876" t="s">
        <v>415</v>
      </c>
      <c r="B4876" s="4">
        <f t="shared" ca="1" si="164"/>
        <v>45368</v>
      </c>
      <c r="C4876" s="5">
        <v>38800</v>
      </c>
    </row>
    <row r="4877" spans="1:3" x14ac:dyDescent="0.2">
      <c r="A4877" t="s">
        <v>418</v>
      </c>
      <c r="B4877" s="4">
        <f t="shared" ca="1" si="164"/>
        <v>45368</v>
      </c>
      <c r="C4877" s="5">
        <v>18420</v>
      </c>
    </row>
    <row r="4878" spans="1:3" x14ac:dyDescent="0.2">
      <c r="A4878" t="s">
        <v>423</v>
      </c>
      <c r="B4878" s="4">
        <f t="shared" ca="1" si="164"/>
        <v>45368</v>
      </c>
      <c r="C4878" s="5">
        <v>14720</v>
      </c>
    </row>
    <row r="4879" spans="1:3" x14ac:dyDescent="0.2">
      <c r="A4879" t="s">
        <v>427</v>
      </c>
      <c r="B4879" s="4">
        <f t="shared" ca="1" si="164"/>
        <v>45368</v>
      </c>
      <c r="C4879" s="5">
        <v>69695</v>
      </c>
    </row>
    <row r="4880" spans="1:3" x14ac:dyDescent="0.2">
      <c r="A4880" t="s">
        <v>436</v>
      </c>
      <c r="B4880" s="4">
        <f t="shared" ca="1" si="164"/>
        <v>45368</v>
      </c>
      <c r="C4880" s="5">
        <v>5375</v>
      </c>
    </row>
    <row r="4881" spans="1:3" x14ac:dyDescent="0.2">
      <c r="A4881" t="s">
        <v>49</v>
      </c>
      <c r="B4881" s="4">
        <f t="shared" ref="B4881:B4907" ca="1" si="165">TODAY()-35</f>
        <v>45369</v>
      </c>
      <c r="C4881" s="5">
        <v>62270</v>
      </c>
    </row>
    <row r="4882" spans="1:3" x14ac:dyDescent="0.2">
      <c r="A4882" t="s">
        <v>59</v>
      </c>
      <c r="B4882" s="4">
        <f t="shared" ca="1" si="165"/>
        <v>45369</v>
      </c>
      <c r="C4882" s="5">
        <v>23910</v>
      </c>
    </row>
    <row r="4883" spans="1:3" x14ac:dyDescent="0.2">
      <c r="A4883" t="s">
        <v>70</v>
      </c>
      <c r="B4883" s="4">
        <f t="shared" ca="1" si="165"/>
        <v>45369</v>
      </c>
      <c r="C4883" s="5">
        <v>34060</v>
      </c>
    </row>
    <row r="4884" spans="1:3" x14ac:dyDescent="0.2">
      <c r="A4884" t="s">
        <v>96</v>
      </c>
      <c r="B4884" s="4">
        <f t="shared" ca="1" si="165"/>
        <v>45369</v>
      </c>
      <c r="C4884" s="5">
        <v>58815</v>
      </c>
    </row>
    <row r="4885" spans="1:3" x14ac:dyDescent="0.2">
      <c r="A4885" t="s">
        <v>103</v>
      </c>
      <c r="B4885" s="4">
        <f t="shared" ca="1" si="165"/>
        <v>45369</v>
      </c>
      <c r="C4885" s="5">
        <v>82690</v>
      </c>
    </row>
    <row r="4886" spans="1:3" x14ac:dyDescent="0.2">
      <c r="A4886" t="s">
        <v>108</v>
      </c>
      <c r="B4886" s="4">
        <f t="shared" ca="1" si="165"/>
        <v>45369</v>
      </c>
      <c r="C4886" s="5">
        <v>81865</v>
      </c>
    </row>
    <row r="4887" spans="1:3" x14ac:dyDescent="0.2">
      <c r="A4887" t="s">
        <v>113</v>
      </c>
      <c r="B4887" s="4">
        <f t="shared" ca="1" si="165"/>
        <v>45369</v>
      </c>
      <c r="C4887" s="5">
        <v>53625</v>
      </c>
    </row>
    <row r="4888" spans="1:3" x14ac:dyDescent="0.2">
      <c r="A4888" t="s">
        <v>127</v>
      </c>
      <c r="B4888" s="4">
        <f t="shared" ca="1" si="165"/>
        <v>45369</v>
      </c>
      <c r="C4888" s="5">
        <v>62100</v>
      </c>
    </row>
    <row r="4889" spans="1:3" x14ac:dyDescent="0.2">
      <c r="A4889" t="s">
        <v>133</v>
      </c>
      <c r="B4889" s="4">
        <f t="shared" ca="1" si="165"/>
        <v>45369</v>
      </c>
      <c r="C4889" s="5">
        <v>44950</v>
      </c>
    </row>
    <row r="4890" spans="1:3" x14ac:dyDescent="0.2">
      <c r="A4890" t="s">
        <v>140</v>
      </c>
      <c r="B4890" s="4">
        <f t="shared" ca="1" si="165"/>
        <v>45369</v>
      </c>
      <c r="C4890" s="5">
        <v>38470</v>
      </c>
    </row>
    <row r="4891" spans="1:3" x14ac:dyDescent="0.2">
      <c r="A4891" t="s">
        <v>152</v>
      </c>
      <c r="B4891" s="4">
        <f t="shared" ca="1" si="165"/>
        <v>45369</v>
      </c>
      <c r="C4891" s="5">
        <v>32850</v>
      </c>
    </row>
    <row r="4892" spans="1:3" x14ac:dyDescent="0.2">
      <c r="A4892" t="s">
        <v>172</v>
      </c>
      <c r="B4892" s="4">
        <f t="shared" ca="1" si="165"/>
        <v>45369</v>
      </c>
      <c r="C4892" s="5">
        <v>31155</v>
      </c>
    </row>
    <row r="4893" spans="1:3" x14ac:dyDescent="0.2">
      <c r="A4893" t="s">
        <v>175</v>
      </c>
      <c r="B4893" s="4">
        <f t="shared" ca="1" si="165"/>
        <v>45369</v>
      </c>
      <c r="C4893" s="5">
        <v>23505</v>
      </c>
    </row>
    <row r="4894" spans="1:3" x14ac:dyDescent="0.2">
      <c r="A4894" t="s">
        <v>187</v>
      </c>
      <c r="B4894" s="4">
        <f t="shared" ca="1" si="165"/>
        <v>45369</v>
      </c>
      <c r="C4894" s="5">
        <v>82095</v>
      </c>
    </row>
    <row r="4895" spans="1:3" x14ac:dyDescent="0.2">
      <c r="A4895" t="s">
        <v>205</v>
      </c>
      <c r="B4895" s="4">
        <f t="shared" ca="1" si="165"/>
        <v>45369</v>
      </c>
      <c r="C4895" s="5">
        <v>52420</v>
      </c>
    </row>
    <row r="4896" spans="1:3" x14ac:dyDescent="0.2">
      <c r="A4896" t="s">
        <v>208</v>
      </c>
      <c r="B4896" s="4">
        <f t="shared" ca="1" si="165"/>
        <v>45369</v>
      </c>
      <c r="C4896" s="5">
        <v>11840</v>
      </c>
    </row>
    <row r="4897" spans="1:3" x14ac:dyDescent="0.2">
      <c r="A4897" t="s">
        <v>227</v>
      </c>
      <c r="B4897" s="4">
        <f t="shared" ca="1" si="165"/>
        <v>45369</v>
      </c>
      <c r="C4897" s="5">
        <v>60300</v>
      </c>
    </row>
    <row r="4898" spans="1:3" x14ac:dyDescent="0.2">
      <c r="A4898" t="s">
        <v>261</v>
      </c>
      <c r="B4898" s="4">
        <f t="shared" ca="1" si="165"/>
        <v>45369</v>
      </c>
      <c r="C4898" s="5">
        <v>29005</v>
      </c>
    </row>
    <row r="4899" spans="1:3" x14ac:dyDescent="0.2">
      <c r="A4899" t="s">
        <v>271</v>
      </c>
      <c r="B4899" s="4">
        <f t="shared" ca="1" si="165"/>
        <v>45369</v>
      </c>
      <c r="C4899" s="5">
        <v>50035</v>
      </c>
    </row>
    <row r="4900" spans="1:3" x14ac:dyDescent="0.2">
      <c r="A4900" t="s">
        <v>302</v>
      </c>
      <c r="B4900" s="4">
        <f t="shared" ca="1" si="165"/>
        <v>45369</v>
      </c>
      <c r="C4900" s="5">
        <v>47440</v>
      </c>
    </row>
    <row r="4901" spans="1:3" x14ac:dyDescent="0.2">
      <c r="A4901" t="s">
        <v>314</v>
      </c>
      <c r="B4901" s="4">
        <f t="shared" ca="1" si="165"/>
        <v>45369</v>
      </c>
      <c r="C4901" s="5">
        <v>59230</v>
      </c>
    </row>
    <row r="4902" spans="1:3" x14ac:dyDescent="0.2">
      <c r="A4902" t="s">
        <v>328</v>
      </c>
      <c r="B4902" s="4">
        <f t="shared" ca="1" si="165"/>
        <v>45369</v>
      </c>
      <c r="C4902" s="5">
        <v>57845</v>
      </c>
    </row>
    <row r="4903" spans="1:3" x14ac:dyDescent="0.2">
      <c r="A4903" t="s">
        <v>372</v>
      </c>
      <c r="B4903" s="4">
        <f t="shared" ca="1" si="165"/>
        <v>45369</v>
      </c>
      <c r="C4903" s="5">
        <v>41255</v>
      </c>
    </row>
    <row r="4904" spans="1:3" x14ac:dyDescent="0.2">
      <c r="A4904" t="s">
        <v>407</v>
      </c>
      <c r="B4904" s="4">
        <f t="shared" ca="1" si="165"/>
        <v>45369</v>
      </c>
      <c r="C4904" s="5">
        <v>20665</v>
      </c>
    </row>
    <row r="4905" spans="1:3" x14ac:dyDescent="0.2">
      <c r="A4905" t="s">
        <v>410</v>
      </c>
      <c r="B4905" s="4">
        <f t="shared" ca="1" si="165"/>
        <v>45369</v>
      </c>
      <c r="C4905" s="5">
        <v>22775</v>
      </c>
    </row>
    <row r="4906" spans="1:3" x14ac:dyDescent="0.2">
      <c r="A4906" t="s">
        <v>413</v>
      </c>
      <c r="B4906" s="4">
        <f t="shared" ca="1" si="165"/>
        <v>45369</v>
      </c>
      <c r="C4906" s="5">
        <v>39230</v>
      </c>
    </row>
    <row r="4907" spans="1:3" x14ac:dyDescent="0.2">
      <c r="A4907" t="s">
        <v>423</v>
      </c>
      <c r="B4907" s="4">
        <f t="shared" ca="1" si="165"/>
        <v>45369</v>
      </c>
      <c r="C4907" s="5">
        <v>55760</v>
      </c>
    </row>
    <row r="4908" spans="1:3" x14ac:dyDescent="0.2">
      <c r="A4908" t="s">
        <v>59</v>
      </c>
      <c r="B4908" s="4">
        <f t="shared" ref="B4908:B4934" ca="1" si="166">TODAY()-34</f>
        <v>45370</v>
      </c>
      <c r="C4908" s="5">
        <v>23870</v>
      </c>
    </row>
    <row r="4909" spans="1:3" x14ac:dyDescent="0.2">
      <c r="A4909" t="s">
        <v>80</v>
      </c>
      <c r="B4909" s="4">
        <f t="shared" ca="1" si="166"/>
        <v>45370</v>
      </c>
      <c r="C4909" s="5">
        <v>26875</v>
      </c>
    </row>
    <row r="4910" spans="1:3" x14ac:dyDescent="0.2">
      <c r="A4910" t="s">
        <v>97</v>
      </c>
      <c r="B4910" s="4">
        <f t="shared" ca="1" si="166"/>
        <v>45370</v>
      </c>
      <c r="C4910" s="5">
        <v>70540</v>
      </c>
    </row>
    <row r="4911" spans="1:3" x14ac:dyDescent="0.2">
      <c r="A4911" t="s">
        <v>103</v>
      </c>
      <c r="B4911" s="4">
        <f t="shared" ca="1" si="166"/>
        <v>45370</v>
      </c>
      <c r="C4911" s="5">
        <v>16035</v>
      </c>
    </row>
    <row r="4912" spans="1:3" x14ac:dyDescent="0.2">
      <c r="A4912" t="s">
        <v>113</v>
      </c>
      <c r="B4912" s="4">
        <f t="shared" ca="1" si="166"/>
        <v>45370</v>
      </c>
      <c r="C4912" s="5">
        <v>14880</v>
      </c>
    </row>
    <row r="4913" spans="1:3" x14ac:dyDescent="0.2">
      <c r="A4913" t="s">
        <v>127</v>
      </c>
      <c r="B4913" s="4">
        <f t="shared" ca="1" si="166"/>
        <v>45370</v>
      </c>
      <c r="C4913" s="5">
        <v>77060</v>
      </c>
    </row>
    <row r="4914" spans="1:3" x14ac:dyDescent="0.2">
      <c r="A4914" t="s">
        <v>155</v>
      </c>
      <c r="B4914" s="4">
        <f t="shared" ca="1" si="166"/>
        <v>45370</v>
      </c>
      <c r="C4914" s="5">
        <v>62045</v>
      </c>
    </row>
    <row r="4915" spans="1:3" x14ac:dyDescent="0.2">
      <c r="A4915" t="s">
        <v>161</v>
      </c>
      <c r="B4915" s="4">
        <f t="shared" ca="1" si="166"/>
        <v>45370</v>
      </c>
      <c r="C4915" s="5">
        <v>59175</v>
      </c>
    </row>
    <row r="4916" spans="1:3" x14ac:dyDescent="0.2">
      <c r="A4916" t="s">
        <v>165</v>
      </c>
      <c r="B4916" s="4">
        <f t="shared" ca="1" si="166"/>
        <v>45370</v>
      </c>
      <c r="C4916" s="5">
        <v>48360</v>
      </c>
    </row>
    <row r="4917" spans="1:3" x14ac:dyDescent="0.2">
      <c r="A4917" t="s">
        <v>175</v>
      </c>
      <c r="B4917" s="4">
        <f t="shared" ca="1" si="166"/>
        <v>45370</v>
      </c>
      <c r="C4917" s="5">
        <v>80915</v>
      </c>
    </row>
    <row r="4918" spans="1:3" x14ac:dyDescent="0.2">
      <c r="A4918" t="s">
        <v>181</v>
      </c>
      <c r="B4918" s="4">
        <f t="shared" ca="1" si="166"/>
        <v>45370</v>
      </c>
      <c r="C4918" s="5">
        <v>52700</v>
      </c>
    </row>
    <row r="4919" spans="1:3" x14ac:dyDescent="0.2">
      <c r="A4919" t="s">
        <v>183</v>
      </c>
      <c r="B4919" s="4">
        <f t="shared" ca="1" si="166"/>
        <v>45370</v>
      </c>
      <c r="C4919" s="5">
        <v>35510</v>
      </c>
    </row>
    <row r="4920" spans="1:3" x14ac:dyDescent="0.2">
      <c r="A4920" t="s">
        <v>194</v>
      </c>
      <c r="B4920" s="4">
        <f t="shared" ca="1" si="166"/>
        <v>45370</v>
      </c>
      <c r="C4920" s="5">
        <v>61075</v>
      </c>
    </row>
    <row r="4921" spans="1:3" x14ac:dyDescent="0.2">
      <c r="A4921" t="s">
        <v>198</v>
      </c>
      <c r="B4921" s="4">
        <f t="shared" ca="1" si="166"/>
        <v>45370</v>
      </c>
      <c r="C4921" s="5">
        <v>7970</v>
      </c>
    </row>
    <row r="4922" spans="1:3" x14ac:dyDescent="0.2">
      <c r="A4922" t="s">
        <v>205</v>
      </c>
      <c r="B4922" s="4">
        <f t="shared" ca="1" si="166"/>
        <v>45370</v>
      </c>
      <c r="C4922" s="5">
        <v>6395</v>
      </c>
    </row>
    <row r="4923" spans="1:3" x14ac:dyDescent="0.2">
      <c r="A4923" t="s">
        <v>208</v>
      </c>
      <c r="B4923" s="4">
        <f t="shared" ca="1" si="166"/>
        <v>45370</v>
      </c>
      <c r="C4923" s="5">
        <v>65175</v>
      </c>
    </row>
    <row r="4924" spans="1:3" x14ac:dyDescent="0.2">
      <c r="A4924" t="s">
        <v>227</v>
      </c>
      <c r="B4924" s="4">
        <f t="shared" ca="1" si="166"/>
        <v>45370</v>
      </c>
      <c r="C4924" s="5">
        <v>19095</v>
      </c>
    </row>
    <row r="4925" spans="1:3" x14ac:dyDescent="0.2">
      <c r="A4925" t="s">
        <v>244</v>
      </c>
      <c r="B4925" s="4">
        <f t="shared" ca="1" si="166"/>
        <v>45370</v>
      </c>
      <c r="C4925" s="5">
        <v>46375</v>
      </c>
    </row>
    <row r="4926" spans="1:3" x14ac:dyDescent="0.2">
      <c r="A4926" t="s">
        <v>245</v>
      </c>
      <c r="B4926" s="4">
        <f t="shared" ca="1" si="166"/>
        <v>45370</v>
      </c>
      <c r="C4926" s="5">
        <v>15335</v>
      </c>
    </row>
    <row r="4927" spans="1:3" x14ac:dyDescent="0.2">
      <c r="A4927" t="s">
        <v>301</v>
      </c>
      <c r="B4927" s="4">
        <f t="shared" ca="1" si="166"/>
        <v>45370</v>
      </c>
      <c r="C4927" s="5">
        <v>30735</v>
      </c>
    </row>
    <row r="4928" spans="1:3" x14ac:dyDescent="0.2">
      <c r="A4928" t="s">
        <v>337</v>
      </c>
      <c r="B4928" s="4">
        <f t="shared" ca="1" si="166"/>
        <v>45370</v>
      </c>
      <c r="C4928" s="5">
        <v>23670</v>
      </c>
    </row>
    <row r="4929" spans="1:3" x14ac:dyDescent="0.2">
      <c r="A4929" t="s">
        <v>356</v>
      </c>
      <c r="B4929" s="4">
        <f t="shared" ca="1" si="166"/>
        <v>45370</v>
      </c>
      <c r="C4929" s="5">
        <v>29685</v>
      </c>
    </row>
    <row r="4930" spans="1:3" x14ac:dyDescent="0.2">
      <c r="A4930" t="s">
        <v>375</v>
      </c>
      <c r="B4930" s="4">
        <f t="shared" ca="1" si="166"/>
        <v>45370</v>
      </c>
      <c r="C4930" s="5">
        <v>29965</v>
      </c>
    </row>
    <row r="4931" spans="1:3" x14ac:dyDescent="0.2">
      <c r="A4931" t="s">
        <v>405</v>
      </c>
      <c r="B4931" s="4">
        <f t="shared" ca="1" si="166"/>
        <v>45370</v>
      </c>
      <c r="C4931" s="5">
        <v>68855</v>
      </c>
    </row>
    <row r="4932" spans="1:3" x14ac:dyDescent="0.2">
      <c r="A4932" t="s">
        <v>416</v>
      </c>
      <c r="B4932" s="4">
        <f t="shared" ca="1" si="166"/>
        <v>45370</v>
      </c>
      <c r="C4932" s="5">
        <v>76810</v>
      </c>
    </row>
    <row r="4933" spans="1:3" x14ac:dyDescent="0.2">
      <c r="A4933" t="s">
        <v>431</v>
      </c>
      <c r="B4933" s="4">
        <f t="shared" ca="1" si="166"/>
        <v>45370</v>
      </c>
      <c r="C4933" s="5">
        <v>83255</v>
      </c>
    </row>
    <row r="4934" spans="1:3" x14ac:dyDescent="0.2">
      <c r="A4934" t="s">
        <v>445</v>
      </c>
      <c r="B4934" s="4">
        <f t="shared" ca="1" si="166"/>
        <v>45370</v>
      </c>
      <c r="C4934" s="5">
        <v>31205</v>
      </c>
    </row>
    <row r="4935" spans="1:3" x14ac:dyDescent="0.2">
      <c r="A4935" t="s">
        <v>51</v>
      </c>
      <c r="B4935" s="4">
        <f t="shared" ref="B4935:B4976" ca="1" si="167">TODAY()-33</f>
        <v>45371</v>
      </c>
      <c r="C4935" s="5">
        <v>61295</v>
      </c>
    </row>
    <row r="4936" spans="1:3" x14ac:dyDescent="0.2">
      <c r="A4936" t="s">
        <v>66</v>
      </c>
      <c r="B4936" s="4">
        <f t="shared" ca="1" si="167"/>
        <v>45371</v>
      </c>
      <c r="C4936" s="5">
        <v>32310</v>
      </c>
    </row>
    <row r="4937" spans="1:3" x14ac:dyDescent="0.2">
      <c r="A4937" t="s">
        <v>72</v>
      </c>
      <c r="B4937" s="4">
        <f t="shared" ca="1" si="167"/>
        <v>45371</v>
      </c>
      <c r="C4937" s="5">
        <v>59935</v>
      </c>
    </row>
    <row r="4938" spans="1:3" x14ac:dyDescent="0.2">
      <c r="A4938" t="s">
        <v>96</v>
      </c>
      <c r="B4938" s="4">
        <f t="shared" ca="1" si="167"/>
        <v>45371</v>
      </c>
      <c r="C4938" s="5">
        <v>65940</v>
      </c>
    </row>
    <row r="4939" spans="1:3" x14ac:dyDescent="0.2">
      <c r="A4939" t="s">
        <v>97</v>
      </c>
      <c r="B4939" s="4">
        <f t="shared" ca="1" si="167"/>
        <v>45371</v>
      </c>
      <c r="C4939" s="5">
        <v>59640</v>
      </c>
    </row>
    <row r="4940" spans="1:3" x14ac:dyDescent="0.2">
      <c r="A4940" t="s">
        <v>103</v>
      </c>
      <c r="B4940" s="4">
        <f t="shared" ca="1" si="167"/>
        <v>45371</v>
      </c>
      <c r="C4940" s="5">
        <v>40140</v>
      </c>
    </row>
    <row r="4941" spans="1:3" x14ac:dyDescent="0.2">
      <c r="A4941" t="s">
        <v>108</v>
      </c>
      <c r="B4941" s="4">
        <f t="shared" ca="1" si="167"/>
        <v>45371</v>
      </c>
      <c r="C4941" s="5">
        <v>46660</v>
      </c>
    </row>
    <row r="4942" spans="1:3" x14ac:dyDescent="0.2">
      <c r="A4942" t="s">
        <v>110</v>
      </c>
      <c r="B4942" s="4">
        <f t="shared" ca="1" si="167"/>
        <v>45371</v>
      </c>
      <c r="C4942" s="5">
        <v>44615</v>
      </c>
    </row>
    <row r="4943" spans="1:3" x14ac:dyDescent="0.2">
      <c r="A4943" t="s">
        <v>113</v>
      </c>
      <c r="B4943" s="4">
        <f t="shared" ca="1" si="167"/>
        <v>45371</v>
      </c>
      <c r="C4943" s="5">
        <v>58055</v>
      </c>
    </row>
    <row r="4944" spans="1:3" x14ac:dyDescent="0.2">
      <c r="A4944" t="s">
        <v>127</v>
      </c>
      <c r="B4944" s="4">
        <f t="shared" ca="1" si="167"/>
        <v>45371</v>
      </c>
      <c r="C4944" s="5">
        <v>57415</v>
      </c>
    </row>
    <row r="4945" spans="1:3" x14ac:dyDescent="0.2">
      <c r="A4945" t="s">
        <v>132</v>
      </c>
      <c r="B4945" s="4">
        <f t="shared" ca="1" si="167"/>
        <v>45371</v>
      </c>
      <c r="C4945" s="5">
        <v>83475</v>
      </c>
    </row>
    <row r="4946" spans="1:3" x14ac:dyDescent="0.2">
      <c r="A4946" t="s">
        <v>133</v>
      </c>
      <c r="B4946" s="4">
        <f t="shared" ca="1" si="167"/>
        <v>45371</v>
      </c>
      <c r="C4946" s="5">
        <v>57540</v>
      </c>
    </row>
    <row r="4947" spans="1:3" x14ac:dyDescent="0.2">
      <c r="A4947" t="s">
        <v>163</v>
      </c>
      <c r="B4947" s="4">
        <f t="shared" ca="1" si="167"/>
        <v>45371</v>
      </c>
      <c r="C4947" s="5">
        <v>22520</v>
      </c>
    </row>
    <row r="4948" spans="1:3" x14ac:dyDescent="0.2">
      <c r="A4948" t="s">
        <v>165</v>
      </c>
      <c r="B4948" s="4">
        <f t="shared" ca="1" si="167"/>
        <v>45371</v>
      </c>
      <c r="C4948" s="5">
        <v>48140</v>
      </c>
    </row>
    <row r="4949" spans="1:3" x14ac:dyDescent="0.2">
      <c r="A4949" t="s">
        <v>175</v>
      </c>
      <c r="B4949" s="4">
        <f t="shared" ca="1" si="167"/>
        <v>45371</v>
      </c>
      <c r="C4949" s="5">
        <v>24860</v>
      </c>
    </row>
    <row r="4950" spans="1:3" x14ac:dyDescent="0.2">
      <c r="A4950" t="s">
        <v>176</v>
      </c>
      <c r="B4950" s="4">
        <f t="shared" ca="1" si="167"/>
        <v>45371</v>
      </c>
      <c r="C4950" s="5">
        <v>49985</v>
      </c>
    </row>
    <row r="4951" spans="1:3" x14ac:dyDescent="0.2">
      <c r="A4951" t="s">
        <v>198</v>
      </c>
      <c r="B4951" s="4">
        <f t="shared" ca="1" si="167"/>
        <v>45371</v>
      </c>
      <c r="C4951" s="5">
        <v>15705</v>
      </c>
    </row>
    <row r="4952" spans="1:3" x14ac:dyDescent="0.2">
      <c r="A4952" t="s">
        <v>205</v>
      </c>
      <c r="B4952" s="4">
        <f t="shared" ca="1" si="167"/>
        <v>45371</v>
      </c>
      <c r="C4952" s="5">
        <v>53255</v>
      </c>
    </row>
    <row r="4953" spans="1:3" x14ac:dyDescent="0.2">
      <c r="A4953" t="s">
        <v>243</v>
      </c>
      <c r="B4953" s="4">
        <f t="shared" ca="1" si="167"/>
        <v>45371</v>
      </c>
      <c r="C4953" s="5">
        <v>25090</v>
      </c>
    </row>
    <row r="4954" spans="1:3" x14ac:dyDescent="0.2">
      <c r="A4954" t="s">
        <v>244</v>
      </c>
      <c r="B4954" s="4">
        <f t="shared" ca="1" si="167"/>
        <v>45371</v>
      </c>
      <c r="C4954" s="5">
        <v>84435</v>
      </c>
    </row>
    <row r="4955" spans="1:3" x14ac:dyDescent="0.2">
      <c r="A4955" t="s">
        <v>245</v>
      </c>
      <c r="B4955" s="4">
        <f t="shared" ca="1" si="167"/>
        <v>45371</v>
      </c>
      <c r="C4955" s="5">
        <v>61935</v>
      </c>
    </row>
    <row r="4956" spans="1:3" x14ac:dyDescent="0.2">
      <c r="A4956" t="s">
        <v>261</v>
      </c>
      <c r="B4956" s="4">
        <f t="shared" ca="1" si="167"/>
        <v>45371</v>
      </c>
      <c r="C4956" s="5">
        <v>5400</v>
      </c>
    </row>
    <row r="4957" spans="1:3" x14ac:dyDescent="0.2">
      <c r="A4957" t="s">
        <v>276</v>
      </c>
      <c r="B4957" s="4">
        <f t="shared" ca="1" si="167"/>
        <v>45371</v>
      </c>
      <c r="C4957" s="5">
        <v>32795</v>
      </c>
    </row>
    <row r="4958" spans="1:3" x14ac:dyDescent="0.2">
      <c r="A4958" t="s">
        <v>288</v>
      </c>
      <c r="B4958" s="4">
        <f t="shared" ca="1" si="167"/>
        <v>45371</v>
      </c>
      <c r="C4958" s="5">
        <v>73255</v>
      </c>
    </row>
    <row r="4959" spans="1:3" x14ac:dyDescent="0.2">
      <c r="A4959" t="s">
        <v>300</v>
      </c>
      <c r="B4959" s="4">
        <f t="shared" ca="1" si="167"/>
        <v>45371</v>
      </c>
      <c r="C4959" s="5">
        <v>8955</v>
      </c>
    </row>
    <row r="4960" spans="1:3" x14ac:dyDescent="0.2">
      <c r="A4960" t="s">
        <v>306</v>
      </c>
      <c r="B4960" s="4">
        <f t="shared" ca="1" si="167"/>
        <v>45371</v>
      </c>
      <c r="C4960" s="5">
        <v>24085</v>
      </c>
    </row>
    <row r="4961" spans="1:3" x14ac:dyDescent="0.2">
      <c r="A4961" t="s">
        <v>313</v>
      </c>
      <c r="B4961" s="4">
        <f t="shared" ca="1" si="167"/>
        <v>45371</v>
      </c>
      <c r="C4961" s="5">
        <v>52085</v>
      </c>
    </row>
    <row r="4962" spans="1:3" x14ac:dyDescent="0.2">
      <c r="A4962" t="s">
        <v>363</v>
      </c>
      <c r="B4962" s="4">
        <f t="shared" ca="1" si="167"/>
        <v>45371</v>
      </c>
      <c r="C4962" s="5">
        <v>5070</v>
      </c>
    </row>
    <row r="4963" spans="1:3" x14ac:dyDescent="0.2">
      <c r="A4963" t="s">
        <v>368</v>
      </c>
      <c r="B4963" s="4">
        <f t="shared" ca="1" si="167"/>
        <v>45371</v>
      </c>
      <c r="C4963" s="5">
        <v>62100</v>
      </c>
    </row>
    <row r="4964" spans="1:3" x14ac:dyDescent="0.2">
      <c r="A4964" t="s">
        <v>375</v>
      </c>
      <c r="B4964" s="4">
        <f t="shared" ca="1" si="167"/>
        <v>45371</v>
      </c>
      <c r="C4964" s="5">
        <v>47920</v>
      </c>
    </row>
    <row r="4965" spans="1:3" x14ac:dyDescent="0.2">
      <c r="A4965" t="s">
        <v>381</v>
      </c>
      <c r="B4965" s="4">
        <f t="shared" ca="1" si="167"/>
        <v>45371</v>
      </c>
      <c r="C4965" s="5">
        <v>36775</v>
      </c>
    </row>
    <row r="4966" spans="1:3" x14ac:dyDescent="0.2">
      <c r="A4966" t="s">
        <v>389</v>
      </c>
      <c r="B4966" s="4">
        <f t="shared" ca="1" si="167"/>
        <v>45371</v>
      </c>
      <c r="C4966" s="5">
        <v>30620</v>
      </c>
    </row>
    <row r="4967" spans="1:3" x14ac:dyDescent="0.2">
      <c r="A4967" t="s">
        <v>393</v>
      </c>
      <c r="B4967" s="4">
        <f t="shared" ca="1" si="167"/>
        <v>45371</v>
      </c>
      <c r="C4967" s="5">
        <v>12640</v>
      </c>
    </row>
    <row r="4968" spans="1:3" x14ac:dyDescent="0.2">
      <c r="A4968" t="s">
        <v>400</v>
      </c>
      <c r="B4968" s="4">
        <f t="shared" ca="1" si="167"/>
        <v>45371</v>
      </c>
      <c r="C4968" s="5">
        <v>20770</v>
      </c>
    </row>
    <row r="4969" spans="1:3" x14ac:dyDescent="0.2">
      <c r="A4969" t="s">
        <v>413</v>
      </c>
      <c r="B4969" s="4">
        <f t="shared" ca="1" si="167"/>
        <v>45371</v>
      </c>
      <c r="C4969" s="5">
        <v>35080</v>
      </c>
    </row>
    <row r="4970" spans="1:3" x14ac:dyDescent="0.2">
      <c r="A4970" t="s">
        <v>415</v>
      </c>
      <c r="B4970" s="4">
        <f t="shared" ca="1" si="167"/>
        <v>45371</v>
      </c>
      <c r="C4970" s="5">
        <v>7840</v>
      </c>
    </row>
    <row r="4971" spans="1:3" x14ac:dyDescent="0.2">
      <c r="A4971" t="s">
        <v>418</v>
      </c>
      <c r="B4971" s="4">
        <f t="shared" ca="1" si="167"/>
        <v>45371</v>
      </c>
      <c r="C4971" s="5">
        <v>55435</v>
      </c>
    </row>
    <row r="4972" spans="1:3" x14ac:dyDescent="0.2">
      <c r="A4972" t="s">
        <v>420</v>
      </c>
      <c r="B4972" s="4">
        <f t="shared" ca="1" si="167"/>
        <v>45371</v>
      </c>
      <c r="C4972" s="5">
        <v>52850</v>
      </c>
    </row>
    <row r="4973" spans="1:3" x14ac:dyDescent="0.2">
      <c r="A4973" t="s">
        <v>427</v>
      </c>
      <c r="B4973" s="4">
        <f t="shared" ca="1" si="167"/>
        <v>45371</v>
      </c>
      <c r="C4973" s="5">
        <v>59435</v>
      </c>
    </row>
    <row r="4974" spans="1:3" x14ac:dyDescent="0.2">
      <c r="A4974" t="s">
        <v>428</v>
      </c>
      <c r="B4974" s="4">
        <f t="shared" ca="1" si="167"/>
        <v>45371</v>
      </c>
      <c r="C4974" s="5">
        <v>14020</v>
      </c>
    </row>
    <row r="4975" spans="1:3" x14ac:dyDescent="0.2">
      <c r="A4975" t="s">
        <v>436</v>
      </c>
      <c r="B4975" s="4">
        <f t="shared" ca="1" si="167"/>
        <v>45371</v>
      </c>
      <c r="C4975" s="5">
        <v>56165</v>
      </c>
    </row>
    <row r="4976" spans="1:3" x14ac:dyDescent="0.2">
      <c r="A4976" t="s">
        <v>437</v>
      </c>
      <c r="B4976" s="4">
        <f t="shared" ca="1" si="167"/>
        <v>45371</v>
      </c>
      <c r="C4976" s="5">
        <v>38685</v>
      </c>
    </row>
    <row r="4977" spans="1:3" x14ac:dyDescent="0.2">
      <c r="A4977" t="s">
        <v>49</v>
      </c>
      <c r="B4977" s="4">
        <f t="shared" ref="B4977:B5001" ca="1" si="168">TODAY()-32</f>
        <v>45372</v>
      </c>
      <c r="C4977" s="5">
        <v>25755</v>
      </c>
    </row>
    <row r="4978" spans="1:3" x14ac:dyDescent="0.2">
      <c r="A4978" t="s">
        <v>78</v>
      </c>
      <c r="B4978" s="4">
        <f t="shared" ca="1" si="168"/>
        <v>45372</v>
      </c>
      <c r="C4978" s="5">
        <v>83590</v>
      </c>
    </row>
    <row r="4979" spans="1:3" x14ac:dyDescent="0.2">
      <c r="A4979" t="s">
        <v>118</v>
      </c>
      <c r="B4979" s="4">
        <f t="shared" ca="1" si="168"/>
        <v>45372</v>
      </c>
      <c r="C4979" s="5">
        <v>39345</v>
      </c>
    </row>
    <row r="4980" spans="1:3" x14ac:dyDescent="0.2">
      <c r="A4980" t="s">
        <v>143</v>
      </c>
      <c r="B4980" s="4">
        <f t="shared" ca="1" si="168"/>
        <v>45372</v>
      </c>
      <c r="C4980" s="5">
        <v>37280</v>
      </c>
    </row>
    <row r="4981" spans="1:3" x14ac:dyDescent="0.2">
      <c r="A4981" t="s">
        <v>158</v>
      </c>
      <c r="B4981" s="4">
        <f t="shared" ca="1" si="168"/>
        <v>45372</v>
      </c>
      <c r="C4981" s="5">
        <v>36875</v>
      </c>
    </row>
    <row r="4982" spans="1:3" x14ac:dyDescent="0.2">
      <c r="A4982" t="s">
        <v>162</v>
      </c>
      <c r="B4982" s="4">
        <f t="shared" ca="1" si="168"/>
        <v>45372</v>
      </c>
      <c r="C4982" s="5">
        <v>59515</v>
      </c>
    </row>
    <row r="4983" spans="1:3" x14ac:dyDescent="0.2">
      <c r="A4983" t="s">
        <v>176</v>
      </c>
      <c r="B4983" s="4">
        <f t="shared" ca="1" si="168"/>
        <v>45372</v>
      </c>
      <c r="C4983" s="5">
        <v>7370</v>
      </c>
    </row>
    <row r="4984" spans="1:3" x14ac:dyDescent="0.2">
      <c r="A4984" t="s">
        <v>181</v>
      </c>
      <c r="B4984" s="4">
        <f t="shared" ca="1" si="168"/>
        <v>45372</v>
      </c>
      <c r="C4984" s="5">
        <v>46505</v>
      </c>
    </row>
    <row r="4985" spans="1:3" x14ac:dyDescent="0.2">
      <c r="A4985" t="s">
        <v>187</v>
      </c>
      <c r="B4985" s="4">
        <f t="shared" ca="1" si="168"/>
        <v>45372</v>
      </c>
      <c r="C4985" s="5">
        <v>61340</v>
      </c>
    </row>
    <row r="4986" spans="1:3" x14ac:dyDescent="0.2">
      <c r="A4986" t="s">
        <v>227</v>
      </c>
      <c r="B4986" s="4">
        <f t="shared" ca="1" si="168"/>
        <v>45372</v>
      </c>
      <c r="C4986" s="5">
        <v>10285</v>
      </c>
    </row>
    <row r="4987" spans="1:3" x14ac:dyDescent="0.2">
      <c r="A4987" t="s">
        <v>242</v>
      </c>
      <c r="B4987" s="4">
        <f t="shared" ca="1" si="168"/>
        <v>45372</v>
      </c>
      <c r="C4987" s="5">
        <v>25485</v>
      </c>
    </row>
    <row r="4988" spans="1:3" x14ac:dyDescent="0.2">
      <c r="A4988" t="s">
        <v>261</v>
      </c>
      <c r="B4988" s="4">
        <f t="shared" ca="1" si="168"/>
        <v>45372</v>
      </c>
      <c r="C4988" s="5">
        <v>23420</v>
      </c>
    </row>
    <row r="4989" spans="1:3" x14ac:dyDescent="0.2">
      <c r="A4989" t="s">
        <v>271</v>
      </c>
      <c r="B4989" s="4">
        <f t="shared" ca="1" si="168"/>
        <v>45372</v>
      </c>
      <c r="C4989" s="5">
        <v>31015</v>
      </c>
    </row>
    <row r="4990" spans="1:3" x14ac:dyDescent="0.2">
      <c r="A4990" t="s">
        <v>276</v>
      </c>
      <c r="B4990" s="4">
        <f t="shared" ca="1" si="168"/>
        <v>45372</v>
      </c>
      <c r="C4990" s="5">
        <v>11820</v>
      </c>
    </row>
    <row r="4991" spans="1:3" x14ac:dyDescent="0.2">
      <c r="A4991" t="s">
        <v>300</v>
      </c>
      <c r="B4991" s="4">
        <f t="shared" ca="1" si="168"/>
        <v>45372</v>
      </c>
      <c r="C4991" s="5">
        <v>56760</v>
      </c>
    </row>
    <row r="4992" spans="1:3" x14ac:dyDescent="0.2">
      <c r="A4992" t="s">
        <v>328</v>
      </c>
      <c r="B4992" s="4">
        <f t="shared" ca="1" si="168"/>
        <v>45372</v>
      </c>
      <c r="C4992" s="5">
        <v>6765</v>
      </c>
    </row>
    <row r="4993" spans="1:3" x14ac:dyDescent="0.2">
      <c r="A4993" t="s">
        <v>368</v>
      </c>
      <c r="B4993" s="4">
        <f t="shared" ca="1" si="168"/>
        <v>45372</v>
      </c>
      <c r="C4993" s="5">
        <v>41015</v>
      </c>
    </row>
    <row r="4994" spans="1:3" x14ac:dyDescent="0.2">
      <c r="A4994" t="s">
        <v>372</v>
      </c>
      <c r="B4994" s="4">
        <f t="shared" ca="1" si="168"/>
        <v>45372</v>
      </c>
      <c r="C4994" s="5">
        <v>78715</v>
      </c>
    </row>
    <row r="4995" spans="1:3" x14ac:dyDescent="0.2">
      <c r="A4995" t="s">
        <v>393</v>
      </c>
      <c r="B4995" s="4">
        <f t="shared" ca="1" si="168"/>
        <v>45372</v>
      </c>
      <c r="C4995" s="5">
        <v>6350</v>
      </c>
    </row>
    <row r="4996" spans="1:3" x14ac:dyDescent="0.2">
      <c r="A4996" t="s">
        <v>400</v>
      </c>
      <c r="B4996" s="4">
        <f t="shared" ca="1" si="168"/>
        <v>45372</v>
      </c>
      <c r="C4996" s="5">
        <v>39135</v>
      </c>
    </row>
    <row r="4997" spans="1:3" x14ac:dyDescent="0.2">
      <c r="A4997" t="s">
        <v>405</v>
      </c>
      <c r="B4997" s="4">
        <f t="shared" ca="1" si="168"/>
        <v>45372</v>
      </c>
      <c r="C4997" s="5">
        <v>83615</v>
      </c>
    </row>
    <row r="4998" spans="1:3" x14ac:dyDescent="0.2">
      <c r="A4998" t="s">
        <v>410</v>
      </c>
      <c r="B4998" s="4">
        <f t="shared" ca="1" si="168"/>
        <v>45372</v>
      </c>
      <c r="C4998" s="5">
        <v>65755</v>
      </c>
    </row>
    <row r="4999" spans="1:3" x14ac:dyDescent="0.2">
      <c r="A4999" t="s">
        <v>413</v>
      </c>
      <c r="B4999" s="4">
        <f t="shared" ca="1" si="168"/>
        <v>45372</v>
      </c>
      <c r="C4999" s="5">
        <v>55160</v>
      </c>
    </row>
    <row r="5000" spans="1:3" x14ac:dyDescent="0.2">
      <c r="A5000" t="s">
        <v>428</v>
      </c>
      <c r="B5000" s="4">
        <f t="shared" ca="1" si="168"/>
        <v>45372</v>
      </c>
      <c r="C5000" s="5">
        <v>33230</v>
      </c>
    </row>
    <row r="5001" spans="1:3" x14ac:dyDescent="0.2">
      <c r="A5001" t="s">
        <v>436</v>
      </c>
      <c r="B5001" s="4">
        <f t="shared" ca="1" si="168"/>
        <v>45372</v>
      </c>
      <c r="C5001" s="5">
        <v>37175</v>
      </c>
    </row>
    <row r="5002" spans="1:3" x14ac:dyDescent="0.2">
      <c r="A5002" t="s">
        <v>51</v>
      </c>
      <c r="B5002" s="4">
        <f t="shared" ref="B5002:B5035" ca="1" si="169">TODAY()-31</f>
        <v>45373</v>
      </c>
      <c r="C5002" s="5">
        <v>68570</v>
      </c>
    </row>
    <row r="5003" spans="1:3" x14ac:dyDescent="0.2">
      <c r="A5003" t="s">
        <v>66</v>
      </c>
      <c r="B5003" s="4">
        <f t="shared" ca="1" si="169"/>
        <v>45373</v>
      </c>
      <c r="C5003" s="5">
        <v>35555</v>
      </c>
    </row>
    <row r="5004" spans="1:3" x14ac:dyDescent="0.2">
      <c r="A5004" t="s">
        <v>72</v>
      </c>
      <c r="B5004" s="4">
        <f t="shared" ca="1" si="169"/>
        <v>45373</v>
      </c>
      <c r="C5004" s="5">
        <v>49870</v>
      </c>
    </row>
    <row r="5005" spans="1:3" x14ac:dyDescent="0.2">
      <c r="A5005" t="s">
        <v>103</v>
      </c>
      <c r="B5005" s="4">
        <f t="shared" ca="1" si="169"/>
        <v>45373</v>
      </c>
      <c r="C5005" s="5">
        <v>24080</v>
      </c>
    </row>
    <row r="5006" spans="1:3" x14ac:dyDescent="0.2">
      <c r="A5006" t="s">
        <v>108</v>
      </c>
      <c r="B5006" s="4">
        <f t="shared" ca="1" si="169"/>
        <v>45373</v>
      </c>
      <c r="C5006" s="5">
        <v>76410</v>
      </c>
    </row>
    <row r="5007" spans="1:3" x14ac:dyDescent="0.2">
      <c r="A5007" t="s">
        <v>110</v>
      </c>
      <c r="B5007" s="4">
        <f t="shared" ca="1" si="169"/>
        <v>45373</v>
      </c>
      <c r="C5007" s="5">
        <v>12295</v>
      </c>
    </row>
    <row r="5008" spans="1:3" x14ac:dyDescent="0.2">
      <c r="A5008" t="s">
        <v>125</v>
      </c>
      <c r="B5008" s="4">
        <f t="shared" ca="1" si="169"/>
        <v>45373</v>
      </c>
      <c r="C5008" s="5">
        <v>64855</v>
      </c>
    </row>
    <row r="5009" spans="1:3" x14ac:dyDescent="0.2">
      <c r="A5009" t="s">
        <v>127</v>
      </c>
      <c r="B5009" s="4">
        <f t="shared" ca="1" si="169"/>
        <v>45373</v>
      </c>
      <c r="C5009" s="5">
        <v>20845</v>
      </c>
    </row>
    <row r="5010" spans="1:3" x14ac:dyDescent="0.2">
      <c r="A5010" t="s">
        <v>140</v>
      </c>
      <c r="B5010" s="4">
        <f t="shared" ca="1" si="169"/>
        <v>45373</v>
      </c>
      <c r="C5010" s="5">
        <v>82210</v>
      </c>
    </row>
    <row r="5011" spans="1:3" x14ac:dyDescent="0.2">
      <c r="A5011" t="s">
        <v>143</v>
      </c>
      <c r="B5011" s="4">
        <f t="shared" ca="1" si="169"/>
        <v>45373</v>
      </c>
      <c r="C5011" s="5">
        <v>31610</v>
      </c>
    </row>
    <row r="5012" spans="1:3" x14ac:dyDescent="0.2">
      <c r="A5012" t="s">
        <v>157</v>
      </c>
      <c r="B5012" s="4">
        <f t="shared" ca="1" si="169"/>
        <v>45373</v>
      </c>
      <c r="C5012" s="5">
        <v>68540</v>
      </c>
    </row>
    <row r="5013" spans="1:3" x14ac:dyDescent="0.2">
      <c r="A5013" t="s">
        <v>165</v>
      </c>
      <c r="B5013" s="4">
        <f t="shared" ca="1" si="169"/>
        <v>45373</v>
      </c>
      <c r="C5013" s="5">
        <v>72525</v>
      </c>
    </row>
    <row r="5014" spans="1:3" x14ac:dyDescent="0.2">
      <c r="A5014" t="s">
        <v>181</v>
      </c>
      <c r="B5014" s="4">
        <f t="shared" ca="1" si="169"/>
        <v>45373</v>
      </c>
      <c r="C5014" s="5">
        <v>38280</v>
      </c>
    </row>
    <row r="5015" spans="1:3" x14ac:dyDescent="0.2">
      <c r="A5015" t="s">
        <v>227</v>
      </c>
      <c r="B5015" s="4">
        <f t="shared" ca="1" si="169"/>
        <v>45373</v>
      </c>
      <c r="C5015" s="5">
        <v>64445</v>
      </c>
    </row>
    <row r="5016" spans="1:3" x14ac:dyDescent="0.2">
      <c r="A5016" t="s">
        <v>261</v>
      </c>
      <c r="B5016" s="4">
        <f t="shared" ca="1" si="169"/>
        <v>45373</v>
      </c>
      <c r="C5016" s="5">
        <v>27805</v>
      </c>
    </row>
    <row r="5017" spans="1:3" x14ac:dyDescent="0.2">
      <c r="A5017" t="s">
        <v>314</v>
      </c>
      <c r="B5017" s="4">
        <f t="shared" ca="1" si="169"/>
        <v>45373</v>
      </c>
      <c r="C5017" s="5">
        <v>11325</v>
      </c>
    </row>
    <row r="5018" spans="1:3" x14ac:dyDescent="0.2">
      <c r="A5018" t="s">
        <v>320</v>
      </c>
      <c r="B5018" s="4">
        <f t="shared" ca="1" si="169"/>
        <v>45373</v>
      </c>
      <c r="C5018" s="5">
        <v>17620</v>
      </c>
    </row>
    <row r="5019" spans="1:3" x14ac:dyDescent="0.2">
      <c r="A5019" t="s">
        <v>328</v>
      </c>
      <c r="B5019" s="4">
        <f t="shared" ca="1" si="169"/>
        <v>45373</v>
      </c>
      <c r="C5019" s="5">
        <v>73590</v>
      </c>
    </row>
    <row r="5020" spans="1:3" x14ac:dyDescent="0.2">
      <c r="A5020" t="s">
        <v>337</v>
      </c>
      <c r="B5020" s="4">
        <f t="shared" ca="1" si="169"/>
        <v>45373</v>
      </c>
      <c r="C5020" s="5">
        <v>16190</v>
      </c>
    </row>
    <row r="5021" spans="1:3" x14ac:dyDescent="0.2">
      <c r="A5021" t="s">
        <v>356</v>
      </c>
      <c r="B5021" s="4">
        <f t="shared" ca="1" si="169"/>
        <v>45373</v>
      </c>
      <c r="C5021" s="5">
        <v>36960</v>
      </c>
    </row>
    <row r="5022" spans="1:3" x14ac:dyDescent="0.2">
      <c r="A5022" t="s">
        <v>363</v>
      </c>
      <c r="B5022" s="4">
        <f t="shared" ca="1" si="169"/>
        <v>45373</v>
      </c>
      <c r="C5022" s="5">
        <v>12180</v>
      </c>
    </row>
    <row r="5023" spans="1:3" x14ac:dyDescent="0.2">
      <c r="A5023" t="s">
        <v>371</v>
      </c>
      <c r="B5023" s="4">
        <f t="shared" ca="1" si="169"/>
        <v>45373</v>
      </c>
      <c r="C5023" s="5">
        <v>58635</v>
      </c>
    </row>
    <row r="5024" spans="1:3" x14ac:dyDescent="0.2">
      <c r="A5024" t="s">
        <v>372</v>
      </c>
      <c r="B5024" s="4">
        <f t="shared" ca="1" si="169"/>
        <v>45373</v>
      </c>
      <c r="C5024" s="5">
        <v>63660</v>
      </c>
    </row>
    <row r="5025" spans="1:3" x14ac:dyDescent="0.2">
      <c r="A5025" t="s">
        <v>388</v>
      </c>
      <c r="B5025" s="4">
        <f t="shared" ca="1" si="169"/>
        <v>45373</v>
      </c>
      <c r="C5025" s="5">
        <v>80070</v>
      </c>
    </row>
    <row r="5026" spans="1:3" x14ac:dyDescent="0.2">
      <c r="A5026" t="s">
        <v>389</v>
      </c>
      <c r="B5026" s="4">
        <f t="shared" ca="1" si="169"/>
        <v>45373</v>
      </c>
      <c r="C5026" s="5">
        <v>36840</v>
      </c>
    </row>
    <row r="5027" spans="1:3" x14ac:dyDescent="0.2">
      <c r="A5027" t="s">
        <v>393</v>
      </c>
      <c r="B5027" s="4">
        <f t="shared" ca="1" si="169"/>
        <v>45373</v>
      </c>
      <c r="C5027" s="5">
        <v>50075</v>
      </c>
    </row>
    <row r="5028" spans="1:3" x14ac:dyDescent="0.2">
      <c r="A5028" t="s">
        <v>400</v>
      </c>
      <c r="B5028" s="4">
        <f t="shared" ca="1" si="169"/>
        <v>45373</v>
      </c>
      <c r="C5028" s="5">
        <v>67235</v>
      </c>
    </row>
    <row r="5029" spans="1:3" x14ac:dyDescent="0.2">
      <c r="A5029" t="s">
        <v>408</v>
      </c>
      <c r="B5029" s="4">
        <f t="shared" ca="1" si="169"/>
        <v>45373</v>
      </c>
      <c r="C5029" s="5">
        <v>17850</v>
      </c>
    </row>
    <row r="5030" spans="1:3" x14ac:dyDescent="0.2">
      <c r="A5030" t="s">
        <v>413</v>
      </c>
      <c r="B5030" s="4">
        <f t="shared" ca="1" si="169"/>
        <v>45373</v>
      </c>
      <c r="C5030" s="5">
        <v>62840</v>
      </c>
    </row>
    <row r="5031" spans="1:3" x14ac:dyDescent="0.2">
      <c r="A5031" t="s">
        <v>420</v>
      </c>
      <c r="B5031" s="4">
        <f t="shared" ca="1" si="169"/>
        <v>45373</v>
      </c>
      <c r="C5031" s="5">
        <v>73085</v>
      </c>
    </row>
    <row r="5032" spans="1:3" x14ac:dyDescent="0.2">
      <c r="A5032" t="s">
        <v>427</v>
      </c>
      <c r="B5032" s="4">
        <f t="shared" ca="1" si="169"/>
        <v>45373</v>
      </c>
      <c r="C5032" s="5">
        <v>18705</v>
      </c>
    </row>
    <row r="5033" spans="1:3" x14ac:dyDescent="0.2">
      <c r="A5033" t="s">
        <v>428</v>
      </c>
      <c r="B5033" s="4">
        <f t="shared" ca="1" si="169"/>
        <v>45373</v>
      </c>
      <c r="C5033" s="5">
        <v>24380</v>
      </c>
    </row>
    <row r="5034" spans="1:3" x14ac:dyDescent="0.2">
      <c r="A5034" t="s">
        <v>431</v>
      </c>
      <c r="B5034" s="4">
        <f t="shared" ca="1" si="169"/>
        <v>45373</v>
      </c>
      <c r="C5034" s="5">
        <v>64265</v>
      </c>
    </row>
    <row r="5035" spans="1:3" x14ac:dyDescent="0.2">
      <c r="A5035" t="s">
        <v>437</v>
      </c>
      <c r="B5035" s="4">
        <f t="shared" ca="1" si="169"/>
        <v>45373</v>
      </c>
      <c r="C5035" s="5">
        <v>66410</v>
      </c>
    </row>
    <row r="5036" spans="1:3" x14ac:dyDescent="0.2">
      <c r="A5036" t="s">
        <v>59</v>
      </c>
      <c r="B5036" s="4">
        <f t="shared" ref="B5036:B5059" ca="1" si="170">TODAY()-30</f>
        <v>45374</v>
      </c>
      <c r="C5036" s="5">
        <v>18775</v>
      </c>
    </row>
    <row r="5037" spans="1:3" x14ac:dyDescent="0.2">
      <c r="A5037" t="s">
        <v>66</v>
      </c>
      <c r="B5037" s="4">
        <f t="shared" ca="1" si="170"/>
        <v>45374</v>
      </c>
      <c r="C5037" s="5">
        <v>30100</v>
      </c>
    </row>
    <row r="5038" spans="1:3" x14ac:dyDescent="0.2">
      <c r="A5038" t="s">
        <v>80</v>
      </c>
      <c r="B5038" s="4">
        <f t="shared" ca="1" si="170"/>
        <v>45374</v>
      </c>
      <c r="C5038" s="5">
        <v>65095</v>
      </c>
    </row>
    <row r="5039" spans="1:3" x14ac:dyDescent="0.2">
      <c r="A5039" t="s">
        <v>110</v>
      </c>
      <c r="B5039" s="4">
        <f t="shared" ca="1" si="170"/>
        <v>45374</v>
      </c>
      <c r="C5039" s="5">
        <v>72050</v>
      </c>
    </row>
    <row r="5040" spans="1:3" x14ac:dyDescent="0.2">
      <c r="A5040" t="s">
        <v>118</v>
      </c>
      <c r="B5040" s="4">
        <f t="shared" ca="1" si="170"/>
        <v>45374</v>
      </c>
      <c r="C5040" s="5">
        <v>63890</v>
      </c>
    </row>
    <row r="5041" spans="1:3" x14ac:dyDescent="0.2">
      <c r="A5041" t="s">
        <v>140</v>
      </c>
      <c r="B5041" s="4">
        <f t="shared" ca="1" si="170"/>
        <v>45374</v>
      </c>
      <c r="C5041" s="5">
        <v>58805</v>
      </c>
    </row>
    <row r="5042" spans="1:3" x14ac:dyDescent="0.2">
      <c r="A5042" t="s">
        <v>148</v>
      </c>
      <c r="B5042" s="4">
        <f t="shared" ca="1" si="170"/>
        <v>45374</v>
      </c>
      <c r="C5042" s="5">
        <v>80065</v>
      </c>
    </row>
    <row r="5043" spans="1:3" x14ac:dyDescent="0.2">
      <c r="A5043" t="s">
        <v>152</v>
      </c>
      <c r="B5043" s="4">
        <f t="shared" ca="1" si="170"/>
        <v>45374</v>
      </c>
      <c r="C5043" s="5">
        <v>71495</v>
      </c>
    </row>
    <row r="5044" spans="1:3" x14ac:dyDescent="0.2">
      <c r="A5044" t="s">
        <v>155</v>
      </c>
      <c r="B5044" s="4">
        <f t="shared" ca="1" si="170"/>
        <v>45374</v>
      </c>
      <c r="C5044" s="5">
        <v>67175</v>
      </c>
    </row>
    <row r="5045" spans="1:3" x14ac:dyDescent="0.2">
      <c r="A5045" t="s">
        <v>161</v>
      </c>
      <c r="B5045" s="4">
        <f t="shared" ca="1" si="170"/>
        <v>45374</v>
      </c>
      <c r="C5045" s="5">
        <v>60420</v>
      </c>
    </row>
    <row r="5046" spans="1:3" x14ac:dyDescent="0.2">
      <c r="A5046" t="s">
        <v>176</v>
      </c>
      <c r="B5046" s="4">
        <f t="shared" ca="1" si="170"/>
        <v>45374</v>
      </c>
      <c r="C5046" s="5">
        <v>44550</v>
      </c>
    </row>
    <row r="5047" spans="1:3" x14ac:dyDescent="0.2">
      <c r="A5047" t="s">
        <v>194</v>
      </c>
      <c r="B5047" s="4">
        <f t="shared" ca="1" si="170"/>
        <v>45374</v>
      </c>
      <c r="C5047" s="5">
        <v>41870</v>
      </c>
    </row>
    <row r="5048" spans="1:3" x14ac:dyDescent="0.2">
      <c r="A5048" t="s">
        <v>198</v>
      </c>
      <c r="B5048" s="4">
        <f t="shared" ca="1" si="170"/>
        <v>45374</v>
      </c>
      <c r="C5048" s="5">
        <v>22040</v>
      </c>
    </row>
    <row r="5049" spans="1:3" x14ac:dyDescent="0.2">
      <c r="A5049" t="s">
        <v>242</v>
      </c>
      <c r="B5049" s="4">
        <f t="shared" ca="1" si="170"/>
        <v>45374</v>
      </c>
      <c r="C5049" s="5">
        <v>52145</v>
      </c>
    </row>
    <row r="5050" spans="1:3" x14ac:dyDescent="0.2">
      <c r="A5050" t="s">
        <v>288</v>
      </c>
      <c r="B5050" s="4">
        <f t="shared" ca="1" si="170"/>
        <v>45374</v>
      </c>
      <c r="C5050" s="5">
        <v>64495</v>
      </c>
    </row>
    <row r="5051" spans="1:3" x14ac:dyDescent="0.2">
      <c r="A5051" t="s">
        <v>320</v>
      </c>
      <c r="B5051" s="4">
        <f t="shared" ca="1" si="170"/>
        <v>45374</v>
      </c>
      <c r="C5051" s="5">
        <v>58970</v>
      </c>
    </row>
    <row r="5052" spans="1:3" x14ac:dyDescent="0.2">
      <c r="A5052" t="s">
        <v>347</v>
      </c>
      <c r="B5052" s="4">
        <f t="shared" ca="1" si="170"/>
        <v>45374</v>
      </c>
      <c r="C5052" s="5">
        <v>30585</v>
      </c>
    </row>
    <row r="5053" spans="1:3" x14ac:dyDescent="0.2">
      <c r="A5053" t="s">
        <v>360</v>
      </c>
      <c r="B5053" s="4">
        <f t="shared" ca="1" si="170"/>
        <v>45374</v>
      </c>
      <c r="C5053" s="5">
        <v>56255</v>
      </c>
    </row>
    <row r="5054" spans="1:3" x14ac:dyDescent="0.2">
      <c r="A5054" t="s">
        <v>362</v>
      </c>
      <c r="B5054" s="4">
        <f t="shared" ca="1" si="170"/>
        <v>45374</v>
      </c>
      <c r="C5054" s="5">
        <v>49835</v>
      </c>
    </row>
    <row r="5055" spans="1:3" x14ac:dyDescent="0.2">
      <c r="A5055" t="s">
        <v>371</v>
      </c>
      <c r="B5055" s="4">
        <f t="shared" ca="1" si="170"/>
        <v>45374</v>
      </c>
      <c r="C5055" s="5">
        <v>32070</v>
      </c>
    </row>
    <row r="5056" spans="1:3" x14ac:dyDescent="0.2">
      <c r="A5056" t="s">
        <v>405</v>
      </c>
      <c r="B5056" s="4">
        <f t="shared" ca="1" si="170"/>
        <v>45374</v>
      </c>
      <c r="C5056" s="5">
        <v>79715</v>
      </c>
    </row>
    <row r="5057" spans="1:3" x14ac:dyDescent="0.2">
      <c r="A5057" t="s">
        <v>408</v>
      </c>
      <c r="B5057" s="4">
        <f t="shared" ca="1" si="170"/>
        <v>45374</v>
      </c>
      <c r="C5057" s="5">
        <v>13285</v>
      </c>
    </row>
    <row r="5058" spans="1:3" x14ac:dyDescent="0.2">
      <c r="A5058" t="s">
        <v>420</v>
      </c>
      <c r="B5058" s="4">
        <f t="shared" ca="1" si="170"/>
        <v>45374</v>
      </c>
      <c r="C5058" s="5">
        <v>5580</v>
      </c>
    </row>
    <row r="5059" spans="1:3" x14ac:dyDescent="0.2">
      <c r="A5059" t="s">
        <v>431</v>
      </c>
      <c r="B5059" s="4">
        <f t="shared" ca="1" si="170"/>
        <v>45374</v>
      </c>
      <c r="C5059" s="5">
        <v>71325</v>
      </c>
    </row>
    <row r="5060" spans="1:3" x14ac:dyDescent="0.2">
      <c r="A5060" t="s">
        <v>51</v>
      </c>
      <c r="B5060" s="4">
        <f t="shared" ref="B5060:B5094" ca="1" si="171">TODAY()-29</f>
        <v>45375</v>
      </c>
      <c r="C5060" s="5">
        <v>65125</v>
      </c>
    </row>
    <row r="5061" spans="1:3" x14ac:dyDescent="0.2">
      <c r="A5061" t="s">
        <v>59</v>
      </c>
      <c r="B5061" s="4">
        <f t="shared" ca="1" si="171"/>
        <v>45375</v>
      </c>
      <c r="C5061" s="5">
        <v>11775</v>
      </c>
    </row>
    <row r="5062" spans="1:3" x14ac:dyDescent="0.2">
      <c r="A5062" t="s">
        <v>64</v>
      </c>
      <c r="B5062" s="4">
        <f t="shared" ca="1" si="171"/>
        <v>45375</v>
      </c>
      <c r="C5062" s="5">
        <v>21695</v>
      </c>
    </row>
    <row r="5063" spans="1:3" x14ac:dyDescent="0.2">
      <c r="A5063" t="s">
        <v>70</v>
      </c>
      <c r="B5063" s="4">
        <f t="shared" ca="1" si="171"/>
        <v>45375</v>
      </c>
      <c r="C5063" s="5">
        <v>37530</v>
      </c>
    </row>
    <row r="5064" spans="1:3" x14ac:dyDescent="0.2">
      <c r="A5064" t="s">
        <v>72</v>
      </c>
      <c r="B5064" s="4">
        <f t="shared" ca="1" si="171"/>
        <v>45375</v>
      </c>
      <c r="C5064" s="5">
        <v>80270</v>
      </c>
    </row>
    <row r="5065" spans="1:3" x14ac:dyDescent="0.2">
      <c r="A5065" t="s">
        <v>78</v>
      </c>
      <c r="B5065" s="4">
        <f t="shared" ca="1" si="171"/>
        <v>45375</v>
      </c>
      <c r="C5065" s="5">
        <v>46950</v>
      </c>
    </row>
    <row r="5066" spans="1:3" x14ac:dyDescent="0.2">
      <c r="A5066" t="s">
        <v>96</v>
      </c>
      <c r="B5066" s="4">
        <f t="shared" ca="1" si="171"/>
        <v>45375</v>
      </c>
      <c r="C5066" s="5">
        <v>46015</v>
      </c>
    </row>
    <row r="5067" spans="1:3" x14ac:dyDescent="0.2">
      <c r="A5067" t="s">
        <v>103</v>
      </c>
      <c r="B5067" s="4">
        <f t="shared" ca="1" si="171"/>
        <v>45375</v>
      </c>
      <c r="C5067" s="5">
        <v>33665</v>
      </c>
    </row>
    <row r="5068" spans="1:3" x14ac:dyDescent="0.2">
      <c r="A5068" t="s">
        <v>133</v>
      </c>
      <c r="B5068" s="4">
        <f t="shared" ca="1" si="171"/>
        <v>45375</v>
      </c>
      <c r="C5068" s="5">
        <v>76085</v>
      </c>
    </row>
    <row r="5069" spans="1:3" x14ac:dyDescent="0.2">
      <c r="A5069" t="s">
        <v>162</v>
      </c>
      <c r="B5069" s="4">
        <f t="shared" ca="1" si="171"/>
        <v>45375</v>
      </c>
      <c r="C5069" s="5">
        <v>29575</v>
      </c>
    </row>
    <row r="5070" spans="1:3" x14ac:dyDescent="0.2">
      <c r="A5070" t="s">
        <v>165</v>
      </c>
      <c r="B5070" s="4">
        <f t="shared" ca="1" si="171"/>
        <v>45375</v>
      </c>
      <c r="C5070" s="5">
        <v>65885</v>
      </c>
    </row>
    <row r="5071" spans="1:3" x14ac:dyDescent="0.2">
      <c r="A5071" t="s">
        <v>175</v>
      </c>
      <c r="B5071" s="4">
        <f t="shared" ca="1" si="171"/>
        <v>45375</v>
      </c>
      <c r="C5071" s="5">
        <v>31270</v>
      </c>
    </row>
    <row r="5072" spans="1:3" x14ac:dyDescent="0.2">
      <c r="A5072" t="s">
        <v>183</v>
      </c>
      <c r="B5072" s="4">
        <f t="shared" ca="1" si="171"/>
        <v>45375</v>
      </c>
      <c r="C5072" s="5">
        <v>59370</v>
      </c>
    </row>
    <row r="5073" spans="1:3" x14ac:dyDescent="0.2">
      <c r="A5073" t="s">
        <v>187</v>
      </c>
      <c r="B5073" s="4">
        <f t="shared" ca="1" si="171"/>
        <v>45375</v>
      </c>
      <c r="C5073" s="5">
        <v>18980</v>
      </c>
    </row>
    <row r="5074" spans="1:3" x14ac:dyDescent="0.2">
      <c r="A5074" t="s">
        <v>198</v>
      </c>
      <c r="B5074" s="4">
        <f t="shared" ca="1" si="171"/>
        <v>45375</v>
      </c>
      <c r="C5074" s="5">
        <v>57735</v>
      </c>
    </row>
    <row r="5075" spans="1:3" x14ac:dyDescent="0.2">
      <c r="A5075" t="s">
        <v>227</v>
      </c>
      <c r="B5075" s="4">
        <f t="shared" ca="1" si="171"/>
        <v>45375</v>
      </c>
      <c r="C5075" s="5">
        <v>62910</v>
      </c>
    </row>
    <row r="5076" spans="1:3" x14ac:dyDescent="0.2">
      <c r="A5076" t="s">
        <v>244</v>
      </c>
      <c r="B5076" s="4">
        <f t="shared" ca="1" si="171"/>
        <v>45375</v>
      </c>
      <c r="C5076" s="5">
        <v>78020</v>
      </c>
    </row>
    <row r="5077" spans="1:3" x14ac:dyDescent="0.2">
      <c r="A5077" t="s">
        <v>245</v>
      </c>
      <c r="B5077" s="4">
        <f t="shared" ca="1" si="171"/>
        <v>45375</v>
      </c>
      <c r="C5077" s="5">
        <v>82120</v>
      </c>
    </row>
    <row r="5078" spans="1:3" x14ac:dyDescent="0.2">
      <c r="A5078" t="s">
        <v>300</v>
      </c>
      <c r="B5078" s="4">
        <f t="shared" ca="1" si="171"/>
        <v>45375</v>
      </c>
      <c r="C5078" s="5">
        <v>29165</v>
      </c>
    </row>
    <row r="5079" spans="1:3" x14ac:dyDescent="0.2">
      <c r="A5079" t="s">
        <v>306</v>
      </c>
      <c r="B5079" s="4">
        <f t="shared" ca="1" si="171"/>
        <v>45375</v>
      </c>
      <c r="C5079" s="5">
        <v>28135</v>
      </c>
    </row>
    <row r="5080" spans="1:3" x14ac:dyDescent="0.2">
      <c r="A5080" t="s">
        <v>313</v>
      </c>
      <c r="B5080" s="4">
        <f t="shared" ca="1" si="171"/>
        <v>45375</v>
      </c>
      <c r="C5080" s="5">
        <v>37495</v>
      </c>
    </row>
    <row r="5081" spans="1:3" x14ac:dyDescent="0.2">
      <c r="A5081" t="s">
        <v>314</v>
      </c>
      <c r="B5081" s="4">
        <f t="shared" ca="1" si="171"/>
        <v>45375</v>
      </c>
      <c r="C5081" s="5">
        <v>77055</v>
      </c>
    </row>
    <row r="5082" spans="1:3" x14ac:dyDescent="0.2">
      <c r="A5082" t="s">
        <v>333</v>
      </c>
      <c r="B5082" s="4">
        <f t="shared" ca="1" si="171"/>
        <v>45375</v>
      </c>
      <c r="C5082" s="5">
        <v>81050</v>
      </c>
    </row>
    <row r="5083" spans="1:3" x14ac:dyDescent="0.2">
      <c r="A5083" t="s">
        <v>340</v>
      </c>
      <c r="B5083" s="4">
        <f t="shared" ca="1" si="171"/>
        <v>45375</v>
      </c>
      <c r="C5083" s="5">
        <v>45835</v>
      </c>
    </row>
    <row r="5084" spans="1:3" x14ac:dyDescent="0.2">
      <c r="A5084" t="s">
        <v>352</v>
      </c>
      <c r="B5084" s="4">
        <f t="shared" ca="1" si="171"/>
        <v>45375</v>
      </c>
      <c r="C5084" s="5">
        <v>6775</v>
      </c>
    </row>
    <row r="5085" spans="1:3" x14ac:dyDescent="0.2">
      <c r="A5085" t="s">
        <v>357</v>
      </c>
      <c r="B5085" s="4">
        <f t="shared" ca="1" si="171"/>
        <v>45375</v>
      </c>
      <c r="C5085" s="5">
        <v>48340</v>
      </c>
    </row>
    <row r="5086" spans="1:3" x14ac:dyDescent="0.2">
      <c r="A5086" t="s">
        <v>360</v>
      </c>
      <c r="B5086" s="4">
        <f t="shared" ca="1" si="171"/>
        <v>45375</v>
      </c>
      <c r="C5086" s="5">
        <v>16180</v>
      </c>
    </row>
    <row r="5087" spans="1:3" x14ac:dyDescent="0.2">
      <c r="A5087" t="s">
        <v>363</v>
      </c>
      <c r="B5087" s="4">
        <f t="shared" ca="1" si="171"/>
        <v>45375</v>
      </c>
      <c r="C5087" s="5">
        <v>61285</v>
      </c>
    </row>
    <row r="5088" spans="1:3" x14ac:dyDescent="0.2">
      <c r="A5088" t="s">
        <v>372</v>
      </c>
      <c r="B5088" s="4">
        <f t="shared" ca="1" si="171"/>
        <v>45375</v>
      </c>
      <c r="C5088" s="5">
        <v>36890</v>
      </c>
    </row>
    <row r="5089" spans="1:3" x14ac:dyDescent="0.2">
      <c r="A5089" t="s">
        <v>389</v>
      </c>
      <c r="B5089" s="4">
        <f t="shared" ca="1" si="171"/>
        <v>45375</v>
      </c>
      <c r="C5089" s="5">
        <v>22910</v>
      </c>
    </row>
    <row r="5090" spans="1:3" x14ac:dyDescent="0.2">
      <c r="A5090" t="s">
        <v>407</v>
      </c>
      <c r="B5090" s="4">
        <f t="shared" ca="1" si="171"/>
        <v>45375</v>
      </c>
      <c r="C5090" s="5">
        <v>7485</v>
      </c>
    </row>
    <row r="5091" spans="1:3" x14ac:dyDescent="0.2">
      <c r="A5091" t="s">
        <v>415</v>
      </c>
      <c r="B5091" s="4">
        <f t="shared" ca="1" si="171"/>
        <v>45375</v>
      </c>
      <c r="C5091" s="5">
        <v>18320</v>
      </c>
    </row>
    <row r="5092" spans="1:3" x14ac:dyDescent="0.2">
      <c r="A5092" t="s">
        <v>416</v>
      </c>
      <c r="B5092" s="4">
        <f t="shared" ca="1" si="171"/>
        <v>45375</v>
      </c>
      <c r="C5092" s="5">
        <v>26350</v>
      </c>
    </row>
    <row r="5093" spans="1:3" x14ac:dyDescent="0.2">
      <c r="A5093" t="s">
        <v>427</v>
      </c>
      <c r="B5093" s="4">
        <f t="shared" ca="1" si="171"/>
        <v>45375</v>
      </c>
      <c r="C5093" s="5">
        <v>5450</v>
      </c>
    </row>
    <row r="5094" spans="1:3" x14ac:dyDescent="0.2">
      <c r="A5094" t="s">
        <v>436</v>
      </c>
      <c r="B5094" s="4">
        <f t="shared" ca="1" si="171"/>
        <v>45375</v>
      </c>
      <c r="C5094" s="5">
        <v>27570</v>
      </c>
    </row>
    <row r="5095" spans="1:3" x14ac:dyDescent="0.2">
      <c r="A5095" t="s">
        <v>51</v>
      </c>
      <c r="B5095" s="4">
        <f t="shared" ref="B5095:B5131" ca="1" si="172">TODAY()-28</f>
        <v>45376</v>
      </c>
      <c r="C5095" s="5">
        <v>76825</v>
      </c>
    </row>
    <row r="5096" spans="1:3" x14ac:dyDescent="0.2">
      <c r="A5096" t="s">
        <v>59</v>
      </c>
      <c r="B5096" s="4">
        <f t="shared" ca="1" si="172"/>
        <v>45376</v>
      </c>
      <c r="C5096" s="5">
        <v>35670</v>
      </c>
    </row>
    <row r="5097" spans="1:3" x14ac:dyDescent="0.2">
      <c r="A5097" t="s">
        <v>64</v>
      </c>
      <c r="B5097" s="4">
        <f t="shared" ca="1" si="172"/>
        <v>45376</v>
      </c>
      <c r="C5097" s="5">
        <v>14540</v>
      </c>
    </row>
    <row r="5098" spans="1:3" x14ac:dyDescent="0.2">
      <c r="A5098" t="s">
        <v>70</v>
      </c>
      <c r="B5098" s="4">
        <f t="shared" ca="1" si="172"/>
        <v>45376</v>
      </c>
      <c r="C5098" s="5">
        <v>65715</v>
      </c>
    </row>
    <row r="5099" spans="1:3" x14ac:dyDescent="0.2">
      <c r="A5099" t="s">
        <v>72</v>
      </c>
      <c r="B5099" s="4">
        <f t="shared" ca="1" si="172"/>
        <v>45376</v>
      </c>
      <c r="C5099" s="5">
        <v>36370</v>
      </c>
    </row>
    <row r="5100" spans="1:3" x14ac:dyDescent="0.2">
      <c r="A5100" t="s">
        <v>80</v>
      </c>
      <c r="B5100" s="4">
        <f t="shared" ca="1" si="172"/>
        <v>45376</v>
      </c>
      <c r="C5100" s="5">
        <v>62455</v>
      </c>
    </row>
    <row r="5101" spans="1:3" x14ac:dyDescent="0.2">
      <c r="A5101" t="s">
        <v>93</v>
      </c>
      <c r="B5101" s="4">
        <f t="shared" ca="1" si="172"/>
        <v>45376</v>
      </c>
      <c r="C5101" s="5">
        <v>52380</v>
      </c>
    </row>
    <row r="5102" spans="1:3" x14ac:dyDescent="0.2">
      <c r="A5102" t="s">
        <v>103</v>
      </c>
      <c r="B5102" s="4">
        <f t="shared" ca="1" si="172"/>
        <v>45376</v>
      </c>
      <c r="C5102" s="5">
        <v>58780</v>
      </c>
    </row>
    <row r="5103" spans="1:3" x14ac:dyDescent="0.2">
      <c r="A5103" t="s">
        <v>110</v>
      </c>
      <c r="B5103" s="4">
        <f t="shared" ca="1" si="172"/>
        <v>45376</v>
      </c>
      <c r="C5103" s="5">
        <v>62310</v>
      </c>
    </row>
    <row r="5104" spans="1:3" x14ac:dyDescent="0.2">
      <c r="A5104" t="s">
        <v>125</v>
      </c>
      <c r="B5104" s="4">
        <f t="shared" ca="1" si="172"/>
        <v>45376</v>
      </c>
      <c r="C5104" s="5">
        <v>37480</v>
      </c>
    </row>
    <row r="5105" spans="1:3" x14ac:dyDescent="0.2">
      <c r="A5105" t="s">
        <v>127</v>
      </c>
      <c r="B5105" s="4">
        <f t="shared" ca="1" si="172"/>
        <v>45376</v>
      </c>
      <c r="C5105" s="5">
        <v>27485</v>
      </c>
    </row>
    <row r="5106" spans="1:3" x14ac:dyDescent="0.2">
      <c r="A5106" t="s">
        <v>132</v>
      </c>
      <c r="B5106" s="4">
        <f t="shared" ca="1" si="172"/>
        <v>45376</v>
      </c>
      <c r="C5106" s="5">
        <v>39205</v>
      </c>
    </row>
    <row r="5107" spans="1:3" x14ac:dyDescent="0.2">
      <c r="A5107" t="s">
        <v>152</v>
      </c>
      <c r="B5107" s="4">
        <f t="shared" ca="1" si="172"/>
        <v>45376</v>
      </c>
      <c r="C5107" s="5">
        <v>78700</v>
      </c>
    </row>
    <row r="5108" spans="1:3" x14ac:dyDescent="0.2">
      <c r="A5108" t="s">
        <v>157</v>
      </c>
      <c r="B5108" s="4">
        <f t="shared" ca="1" si="172"/>
        <v>45376</v>
      </c>
      <c r="C5108" s="5">
        <v>39395</v>
      </c>
    </row>
    <row r="5109" spans="1:3" x14ac:dyDescent="0.2">
      <c r="A5109" t="s">
        <v>172</v>
      </c>
      <c r="B5109" s="4">
        <f t="shared" ca="1" si="172"/>
        <v>45376</v>
      </c>
      <c r="C5109" s="5">
        <v>28710</v>
      </c>
    </row>
    <row r="5110" spans="1:3" x14ac:dyDescent="0.2">
      <c r="A5110" t="s">
        <v>176</v>
      </c>
      <c r="B5110" s="4">
        <f t="shared" ca="1" si="172"/>
        <v>45376</v>
      </c>
      <c r="C5110" s="5">
        <v>68790</v>
      </c>
    </row>
    <row r="5111" spans="1:3" x14ac:dyDescent="0.2">
      <c r="A5111" t="s">
        <v>183</v>
      </c>
      <c r="B5111" s="4">
        <f t="shared" ca="1" si="172"/>
        <v>45376</v>
      </c>
      <c r="C5111" s="5">
        <v>67655</v>
      </c>
    </row>
    <row r="5112" spans="1:3" x14ac:dyDescent="0.2">
      <c r="A5112" t="s">
        <v>194</v>
      </c>
      <c r="B5112" s="4">
        <f t="shared" ca="1" si="172"/>
        <v>45376</v>
      </c>
      <c r="C5112" s="5">
        <v>39765</v>
      </c>
    </row>
    <row r="5113" spans="1:3" x14ac:dyDescent="0.2">
      <c r="A5113" t="s">
        <v>204</v>
      </c>
      <c r="B5113" s="4">
        <f t="shared" ca="1" si="172"/>
        <v>45376</v>
      </c>
      <c r="C5113" s="5">
        <v>19770</v>
      </c>
    </row>
    <row r="5114" spans="1:3" x14ac:dyDescent="0.2">
      <c r="A5114" t="s">
        <v>208</v>
      </c>
      <c r="B5114" s="4">
        <f t="shared" ca="1" si="172"/>
        <v>45376</v>
      </c>
      <c r="C5114" s="5">
        <v>37360</v>
      </c>
    </row>
    <row r="5115" spans="1:3" x14ac:dyDescent="0.2">
      <c r="A5115" t="s">
        <v>227</v>
      </c>
      <c r="B5115" s="4">
        <f t="shared" ca="1" si="172"/>
        <v>45376</v>
      </c>
      <c r="C5115" s="5">
        <v>38470</v>
      </c>
    </row>
    <row r="5116" spans="1:3" x14ac:dyDescent="0.2">
      <c r="A5116" t="s">
        <v>248</v>
      </c>
      <c r="B5116" s="4">
        <f t="shared" ca="1" si="172"/>
        <v>45376</v>
      </c>
      <c r="C5116" s="5">
        <v>81285</v>
      </c>
    </row>
    <row r="5117" spans="1:3" x14ac:dyDescent="0.2">
      <c r="A5117" t="s">
        <v>261</v>
      </c>
      <c r="B5117" s="4">
        <f t="shared" ca="1" si="172"/>
        <v>45376</v>
      </c>
      <c r="C5117" s="5">
        <v>8475</v>
      </c>
    </row>
    <row r="5118" spans="1:3" x14ac:dyDescent="0.2">
      <c r="A5118" t="s">
        <v>333</v>
      </c>
      <c r="B5118" s="4">
        <f t="shared" ca="1" si="172"/>
        <v>45376</v>
      </c>
      <c r="C5118" s="5">
        <v>58200</v>
      </c>
    </row>
    <row r="5119" spans="1:3" x14ac:dyDescent="0.2">
      <c r="A5119" t="s">
        <v>347</v>
      </c>
      <c r="B5119" s="4">
        <f t="shared" ca="1" si="172"/>
        <v>45376</v>
      </c>
      <c r="C5119" s="5">
        <v>10425</v>
      </c>
    </row>
    <row r="5120" spans="1:3" x14ac:dyDescent="0.2">
      <c r="A5120" t="s">
        <v>360</v>
      </c>
      <c r="B5120" s="4">
        <f t="shared" ca="1" si="172"/>
        <v>45376</v>
      </c>
      <c r="C5120" s="5">
        <v>23795</v>
      </c>
    </row>
    <row r="5121" spans="1:3" x14ac:dyDescent="0.2">
      <c r="A5121" t="s">
        <v>363</v>
      </c>
      <c r="B5121" s="4">
        <f t="shared" ca="1" si="172"/>
        <v>45376</v>
      </c>
      <c r="C5121" s="5">
        <v>77530</v>
      </c>
    </row>
    <row r="5122" spans="1:3" x14ac:dyDescent="0.2">
      <c r="A5122" t="s">
        <v>368</v>
      </c>
      <c r="B5122" s="4">
        <f t="shared" ca="1" si="172"/>
        <v>45376</v>
      </c>
      <c r="C5122" s="5">
        <v>80785</v>
      </c>
    </row>
    <row r="5123" spans="1:3" x14ac:dyDescent="0.2">
      <c r="A5123" t="s">
        <v>372</v>
      </c>
      <c r="B5123" s="4">
        <f t="shared" ca="1" si="172"/>
        <v>45376</v>
      </c>
      <c r="C5123" s="5">
        <v>21540</v>
      </c>
    </row>
    <row r="5124" spans="1:3" x14ac:dyDescent="0.2">
      <c r="A5124" t="s">
        <v>389</v>
      </c>
      <c r="B5124" s="4">
        <f t="shared" ca="1" si="172"/>
        <v>45376</v>
      </c>
      <c r="C5124" s="5">
        <v>35740</v>
      </c>
    </row>
    <row r="5125" spans="1:3" x14ac:dyDescent="0.2">
      <c r="A5125" t="s">
        <v>393</v>
      </c>
      <c r="B5125" s="4">
        <f t="shared" ca="1" si="172"/>
        <v>45376</v>
      </c>
      <c r="C5125" s="5">
        <v>33005</v>
      </c>
    </row>
    <row r="5126" spans="1:3" x14ac:dyDescent="0.2">
      <c r="A5126" t="s">
        <v>408</v>
      </c>
      <c r="B5126" s="4">
        <f t="shared" ca="1" si="172"/>
        <v>45376</v>
      </c>
      <c r="C5126" s="5">
        <v>14745</v>
      </c>
    </row>
    <row r="5127" spans="1:3" x14ac:dyDescent="0.2">
      <c r="A5127" t="s">
        <v>416</v>
      </c>
      <c r="B5127" s="4">
        <f t="shared" ca="1" si="172"/>
        <v>45376</v>
      </c>
      <c r="C5127" s="5">
        <v>31050</v>
      </c>
    </row>
    <row r="5128" spans="1:3" x14ac:dyDescent="0.2">
      <c r="A5128" t="s">
        <v>418</v>
      </c>
      <c r="B5128" s="4">
        <f t="shared" ca="1" si="172"/>
        <v>45376</v>
      </c>
      <c r="C5128" s="5">
        <v>8025</v>
      </c>
    </row>
    <row r="5129" spans="1:3" x14ac:dyDescent="0.2">
      <c r="A5129" t="s">
        <v>431</v>
      </c>
      <c r="B5129" s="4">
        <f t="shared" ca="1" si="172"/>
        <v>45376</v>
      </c>
      <c r="C5129" s="5">
        <v>44815</v>
      </c>
    </row>
    <row r="5130" spans="1:3" x14ac:dyDescent="0.2">
      <c r="A5130" t="s">
        <v>437</v>
      </c>
      <c r="B5130" s="4">
        <f t="shared" ca="1" si="172"/>
        <v>45376</v>
      </c>
      <c r="C5130" s="5">
        <v>55680</v>
      </c>
    </row>
    <row r="5131" spans="1:3" x14ac:dyDescent="0.2">
      <c r="A5131" t="s">
        <v>445</v>
      </c>
      <c r="B5131" s="4">
        <f t="shared" ca="1" si="172"/>
        <v>45376</v>
      </c>
      <c r="C5131" s="5">
        <v>58730</v>
      </c>
    </row>
    <row r="5132" spans="1:3" x14ac:dyDescent="0.2">
      <c r="A5132" t="s">
        <v>51</v>
      </c>
      <c r="B5132" s="4">
        <f t="shared" ref="B5132:B5154" ca="1" si="173">TODAY()-27</f>
        <v>45377</v>
      </c>
      <c r="C5132" s="5">
        <v>42985</v>
      </c>
    </row>
    <row r="5133" spans="1:3" x14ac:dyDescent="0.2">
      <c r="A5133" t="s">
        <v>72</v>
      </c>
      <c r="B5133" s="4">
        <f t="shared" ca="1" si="173"/>
        <v>45377</v>
      </c>
      <c r="C5133" s="5">
        <v>48500</v>
      </c>
    </row>
    <row r="5134" spans="1:3" x14ac:dyDescent="0.2">
      <c r="A5134" t="s">
        <v>110</v>
      </c>
      <c r="B5134" s="4">
        <f t="shared" ca="1" si="173"/>
        <v>45377</v>
      </c>
      <c r="C5134" s="5">
        <v>5185</v>
      </c>
    </row>
    <row r="5135" spans="1:3" x14ac:dyDescent="0.2">
      <c r="A5135" t="s">
        <v>127</v>
      </c>
      <c r="B5135" s="4">
        <f t="shared" ca="1" si="173"/>
        <v>45377</v>
      </c>
      <c r="C5135" s="5">
        <v>14115</v>
      </c>
    </row>
    <row r="5136" spans="1:3" x14ac:dyDescent="0.2">
      <c r="A5136" t="s">
        <v>140</v>
      </c>
      <c r="B5136" s="4">
        <f t="shared" ca="1" si="173"/>
        <v>45377</v>
      </c>
      <c r="C5136" s="5">
        <v>75835</v>
      </c>
    </row>
    <row r="5137" spans="1:3" x14ac:dyDescent="0.2">
      <c r="A5137" t="s">
        <v>152</v>
      </c>
      <c r="B5137" s="4">
        <f t="shared" ca="1" si="173"/>
        <v>45377</v>
      </c>
      <c r="C5137" s="5">
        <v>26655</v>
      </c>
    </row>
    <row r="5138" spans="1:3" x14ac:dyDescent="0.2">
      <c r="A5138" t="s">
        <v>155</v>
      </c>
      <c r="B5138" s="4">
        <f t="shared" ca="1" si="173"/>
        <v>45377</v>
      </c>
      <c r="C5138" s="5">
        <v>53425</v>
      </c>
    </row>
    <row r="5139" spans="1:3" x14ac:dyDescent="0.2">
      <c r="A5139" t="s">
        <v>163</v>
      </c>
      <c r="B5139" s="4">
        <f t="shared" ca="1" si="173"/>
        <v>45377</v>
      </c>
      <c r="C5139" s="5">
        <v>5190</v>
      </c>
    </row>
    <row r="5140" spans="1:3" x14ac:dyDescent="0.2">
      <c r="A5140" t="s">
        <v>187</v>
      </c>
      <c r="B5140" s="4">
        <f t="shared" ca="1" si="173"/>
        <v>45377</v>
      </c>
      <c r="C5140" s="5">
        <v>35370</v>
      </c>
    </row>
    <row r="5141" spans="1:3" x14ac:dyDescent="0.2">
      <c r="A5141" t="s">
        <v>205</v>
      </c>
      <c r="B5141" s="4">
        <f t="shared" ca="1" si="173"/>
        <v>45377</v>
      </c>
      <c r="C5141" s="5">
        <v>53930</v>
      </c>
    </row>
    <row r="5142" spans="1:3" x14ac:dyDescent="0.2">
      <c r="A5142" t="s">
        <v>244</v>
      </c>
      <c r="B5142" s="4">
        <f t="shared" ca="1" si="173"/>
        <v>45377</v>
      </c>
      <c r="C5142" s="5">
        <v>13100</v>
      </c>
    </row>
    <row r="5143" spans="1:3" x14ac:dyDescent="0.2">
      <c r="A5143" t="s">
        <v>261</v>
      </c>
      <c r="B5143" s="4">
        <f t="shared" ca="1" si="173"/>
        <v>45377</v>
      </c>
      <c r="C5143" s="5">
        <v>52350</v>
      </c>
    </row>
    <row r="5144" spans="1:3" x14ac:dyDescent="0.2">
      <c r="A5144" t="s">
        <v>301</v>
      </c>
      <c r="B5144" s="4">
        <f t="shared" ca="1" si="173"/>
        <v>45377</v>
      </c>
      <c r="C5144" s="5">
        <v>70035</v>
      </c>
    </row>
    <row r="5145" spans="1:3" x14ac:dyDescent="0.2">
      <c r="A5145" t="s">
        <v>302</v>
      </c>
      <c r="B5145" s="4">
        <f t="shared" ca="1" si="173"/>
        <v>45377</v>
      </c>
      <c r="C5145" s="5">
        <v>84860</v>
      </c>
    </row>
    <row r="5146" spans="1:3" x14ac:dyDescent="0.2">
      <c r="A5146" t="s">
        <v>306</v>
      </c>
      <c r="B5146" s="4">
        <f t="shared" ca="1" si="173"/>
        <v>45377</v>
      </c>
      <c r="C5146" s="5">
        <v>12425</v>
      </c>
    </row>
    <row r="5147" spans="1:3" x14ac:dyDescent="0.2">
      <c r="A5147" t="s">
        <v>333</v>
      </c>
      <c r="B5147" s="4">
        <f t="shared" ca="1" si="173"/>
        <v>45377</v>
      </c>
      <c r="C5147" s="5">
        <v>59255</v>
      </c>
    </row>
    <row r="5148" spans="1:3" x14ac:dyDescent="0.2">
      <c r="A5148" t="s">
        <v>363</v>
      </c>
      <c r="B5148" s="4">
        <f t="shared" ca="1" si="173"/>
        <v>45377</v>
      </c>
      <c r="C5148" s="5">
        <v>69725</v>
      </c>
    </row>
    <row r="5149" spans="1:3" x14ac:dyDescent="0.2">
      <c r="A5149" t="s">
        <v>372</v>
      </c>
      <c r="B5149" s="4">
        <f t="shared" ca="1" si="173"/>
        <v>45377</v>
      </c>
      <c r="C5149" s="5">
        <v>9035</v>
      </c>
    </row>
    <row r="5150" spans="1:3" x14ac:dyDescent="0.2">
      <c r="A5150" t="s">
        <v>388</v>
      </c>
      <c r="B5150" s="4">
        <f t="shared" ca="1" si="173"/>
        <v>45377</v>
      </c>
      <c r="C5150" s="5">
        <v>81475</v>
      </c>
    </row>
    <row r="5151" spans="1:3" x14ac:dyDescent="0.2">
      <c r="A5151" t="s">
        <v>410</v>
      </c>
      <c r="B5151" s="4">
        <f t="shared" ca="1" si="173"/>
        <v>45377</v>
      </c>
      <c r="C5151" s="5">
        <v>60325</v>
      </c>
    </row>
    <row r="5152" spans="1:3" x14ac:dyDescent="0.2">
      <c r="A5152" t="s">
        <v>413</v>
      </c>
      <c r="B5152" s="4">
        <f t="shared" ca="1" si="173"/>
        <v>45377</v>
      </c>
      <c r="C5152" s="5">
        <v>70265</v>
      </c>
    </row>
    <row r="5153" spans="1:3" x14ac:dyDescent="0.2">
      <c r="A5153" t="s">
        <v>420</v>
      </c>
      <c r="B5153" s="4">
        <f t="shared" ca="1" si="173"/>
        <v>45377</v>
      </c>
      <c r="C5153" s="5">
        <v>77195</v>
      </c>
    </row>
    <row r="5154" spans="1:3" x14ac:dyDescent="0.2">
      <c r="A5154" t="s">
        <v>423</v>
      </c>
      <c r="B5154" s="4">
        <f t="shared" ca="1" si="173"/>
        <v>45377</v>
      </c>
      <c r="C5154" s="5">
        <v>60795</v>
      </c>
    </row>
    <row r="5155" spans="1:3" x14ac:dyDescent="0.2">
      <c r="A5155" t="s">
        <v>64</v>
      </c>
      <c r="B5155" s="4">
        <f t="shared" ref="B5155:B5185" ca="1" si="174">TODAY()-26</f>
        <v>45378</v>
      </c>
      <c r="C5155" s="5">
        <v>46245</v>
      </c>
    </row>
    <row r="5156" spans="1:3" x14ac:dyDescent="0.2">
      <c r="A5156" t="s">
        <v>118</v>
      </c>
      <c r="B5156" s="4">
        <f t="shared" ca="1" si="174"/>
        <v>45378</v>
      </c>
      <c r="C5156" s="5">
        <v>38605</v>
      </c>
    </row>
    <row r="5157" spans="1:3" x14ac:dyDescent="0.2">
      <c r="A5157" t="s">
        <v>130</v>
      </c>
      <c r="B5157" s="4">
        <f t="shared" ca="1" si="174"/>
        <v>45378</v>
      </c>
      <c r="C5157" s="5">
        <v>77865</v>
      </c>
    </row>
    <row r="5158" spans="1:3" x14ac:dyDescent="0.2">
      <c r="A5158" t="s">
        <v>133</v>
      </c>
      <c r="B5158" s="4">
        <f t="shared" ca="1" si="174"/>
        <v>45378</v>
      </c>
      <c r="C5158" s="5">
        <v>37180</v>
      </c>
    </row>
    <row r="5159" spans="1:3" x14ac:dyDescent="0.2">
      <c r="A5159" t="s">
        <v>140</v>
      </c>
      <c r="B5159" s="4">
        <f t="shared" ca="1" si="174"/>
        <v>45378</v>
      </c>
      <c r="C5159" s="5">
        <v>78825</v>
      </c>
    </row>
    <row r="5160" spans="1:3" x14ac:dyDescent="0.2">
      <c r="A5160" t="s">
        <v>155</v>
      </c>
      <c r="B5160" s="4">
        <f t="shared" ca="1" si="174"/>
        <v>45378</v>
      </c>
      <c r="C5160" s="5">
        <v>59460</v>
      </c>
    </row>
    <row r="5161" spans="1:3" x14ac:dyDescent="0.2">
      <c r="A5161" t="s">
        <v>176</v>
      </c>
      <c r="B5161" s="4">
        <f t="shared" ca="1" si="174"/>
        <v>45378</v>
      </c>
      <c r="C5161" s="5">
        <v>25035</v>
      </c>
    </row>
    <row r="5162" spans="1:3" x14ac:dyDescent="0.2">
      <c r="A5162" t="s">
        <v>194</v>
      </c>
      <c r="B5162" s="4">
        <f t="shared" ca="1" si="174"/>
        <v>45378</v>
      </c>
      <c r="C5162" s="5">
        <v>45305</v>
      </c>
    </row>
    <row r="5163" spans="1:3" x14ac:dyDescent="0.2">
      <c r="A5163" t="s">
        <v>198</v>
      </c>
      <c r="B5163" s="4">
        <f t="shared" ca="1" si="174"/>
        <v>45378</v>
      </c>
      <c r="C5163" s="5">
        <v>80915</v>
      </c>
    </row>
    <row r="5164" spans="1:3" x14ac:dyDescent="0.2">
      <c r="A5164" t="s">
        <v>204</v>
      </c>
      <c r="B5164" s="4">
        <f t="shared" ca="1" si="174"/>
        <v>45378</v>
      </c>
      <c r="C5164" s="5">
        <v>18475</v>
      </c>
    </row>
    <row r="5165" spans="1:3" x14ac:dyDescent="0.2">
      <c r="A5165" t="s">
        <v>205</v>
      </c>
      <c r="B5165" s="4">
        <f t="shared" ca="1" si="174"/>
        <v>45378</v>
      </c>
      <c r="C5165" s="5">
        <v>40215</v>
      </c>
    </row>
    <row r="5166" spans="1:3" x14ac:dyDescent="0.2">
      <c r="A5166" t="s">
        <v>208</v>
      </c>
      <c r="B5166" s="4">
        <f t="shared" ca="1" si="174"/>
        <v>45378</v>
      </c>
      <c r="C5166" s="5">
        <v>38095</v>
      </c>
    </row>
    <row r="5167" spans="1:3" x14ac:dyDescent="0.2">
      <c r="A5167" t="s">
        <v>243</v>
      </c>
      <c r="B5167" s="4">
        <f t="shared" ca="1" si="174"/>
        <v>45378</v>
      </c>
      <c r="C5167" s="5">
        <v>20430</v>
      </c>
    </row>
    <row r="5168" spans="1:3" x14ac:dyDescent="0.2">
      <c r="A5168" t="s">
        <v>271</v>
      </c>
      <c r="B5168" s="4">
        <f t="shared" ca="1" si="174"/>
        <v>45378</v>
      </c>
      <c r="C5168" s="5">
        <v>26525</v>
      </c>
    </row>
    <row r="5169" spans="1:3" x14ac:dyDescent="0.2">
      <c r="A5169" t="s">
        <v>300</v>
      </c>
      <c r="B5169" s="4">
        <f t="shared" ca="1" si="174"/>
        <v>45378</v>
      </c>
      <c r="C5169" s="5">
        <v>30560</v>
      </c>
    </row>
    <row r="5170" spans="1:3" x14ac:dyDescent="0.2">
      <c r="A5170" t="s">
        <v>320</v>
      </c>
      <c r="B5170" s="4">
        <f t="shared" ca="1" si="174"/>
        <v>45378</v>
      </c>
      <c r="C5170" s="5">
        <v>55765</v>
      </c>
    </row>
    <row r="5171" spans="1:3" x14ac:dyDescent="0.2">
      <c r="A5171" t="s">
        <v>337</v>
      </c>
      <c r="B5171" s="4">
        <f t="shared" ca="1" si="174"/>
        <v>45378</v>
      </c>
      <c r="C5171" s="5">
        <v>62785</v>
      </c>
    </row>
    <row r="5172" spans="1:3" x14ac:dyDescent="0.2">
      <c r="A5172" t="s">
        <v>347</v>
      </c>
      <c r="B5172" s="4">
        <f t="shared" ca="1" si="174"/>
        <v>45378</v>
      </c>
      <c r="C5172" s="5">
        <v>24040</v>
      </c>
    </row>
    <row r="5173" spans="1:3" x14ac:dyDescent="0.2">
      <c r="A5173" t="s">
        <v>357</v>
      </c>
      <c r="B5173" s="4">
        <f t="shared" ca="1" si="174"/>
        <v>45378</v>
      </c>
      <c r="C5173" s="5">
        <v>68720</v>
      </c>
    </row>
    <row r="5174" spans="1:3" x14ac:dyDescent="0.2">
      <c r="A5174" t="s">
        <v>362</v>
      </c>
      <c r="B5174" s="4">
        <f t="shared" ca="1" si="174"/>
        <v>45378</v>
      </c>
      <c r="C5174" s="5">
        <v>80500</v>
      </c>
    </row>
    <row r="5175" spans="1:3" x14ac:dyDescent="0.2">
      <c r="A5175" t="s">
        <v>372</v>
      </c>
      <c r="B5175" s="4">
        <f t="shared" ca="1" si="174"/>
        <v>45378</v>
      </c>
      <c r="C5175" s="5">
        <v>32005</v>
      </c>
    </row>
    <row r="5176" spans="1:3" x14ac:dyDescent="0.2">
      <c r="A5176" t="s">
        <v>375</v>
      </c>
      <c r="B5176" s="4">
        <f t="shared" ca="1" si="174"/>
        <v>45378</v>
      </c>
      <c r="C5176" s="5">
        <v>39165</v>
      </c>
    </row>
    <row r="5177" spans="1:3" x14ac:dyDescent="0.2">
      <c r="A5177" t="s">
        <v>400</v>
      </c>
      <c r="B5177" s="4">
        <f t="shared" ca="1" si="174"/>
        <v>45378</v>
      </c>
      <c r="C5177" s="5">
        <v>25770</v>
      </c>
    </row>
    <row r="5178" spans="1:3" x14ac:dyDescent="0.2">
      <c r="A5178" t="s">
        <v>410</v>
      </c>
      <c r="B5178" s="4">
        <f t="shared" ca="1" si="174"/>
        <v>45378</v>
      </c>
      <c r="C5178" s="5">
        <v>28695</v>
      </c>
    </row>
    <row r="5179" spans="1:3" x14ac:dyDescent="0.2">
      <c r="A5179" t="s">
        <v>413</v>
      </c>
      <c r="B5179" s="4">
        <f t="shared" ca="1" si="174"/>
        <v>45378</v>
      </c>
      <c r="C5179" s="5">
        <v>11385</v>
      </c>
    </row>
    <row r="5180" spans="1:3" x14ac:dyDescent="0.2">
      <c r="A5180" t="s">
        <v>418</v>
      </c>
      <c r="B5180" s="4">
        <f t="shared" ca="1" si="174"/>
        <v>45378</v>
      </c>
      <c r="C5180" s="5">
        <v>67390</v>
      </c>
    </row>
    <row r="5181" spans="1:3" x14ac:dyDescent="0.2">
      <c r="A5181" t="s">
        <v>420</v>
      </c>
      <c r="B5181" s="4">
        <f t="shared" ca="1" si="174"/>
        <v>45378</v>
      </c>
      <c r="C5181" s="5">
        <v>16830</v>
      </c>
    </row>
    <row r="5182" spans="1:3" x14ac:dyDescent="0.2">
      <c r="A5182" t="s">
        <v>427</v>
      </c>
      <c r="B5182" s="4">
        <f t="shared" ca="1" si="174"/>
        <v>45378</v>
      </c>
      <c r="C5182" s="5">
        <v>6975</v>
      </c>
    </row>
    <row r="5183" spans="1:3" x14ac:dyDescent="0.2">
      <c r="A5183" t="s">
        <v>431</v>
      </c>
      <c r="B5183" s="4">
        <f t="shared" ca="1" si="174"/>
        <v>45378</v>
      </c>
      <c r="C5183" s="5">
        <v>63645</v>
      </c>
    </row>
    <row r="5184" spans="1:3" x14ac:dyDescent="0.2">
      <c r="A5184" t="s">
        <v>436</v>
      </c>
      <c r="B5184" s="4">
        <f t="shared" ca="1" si="174"/>
        <v>45378</v>
      </c>
      <c r="C5184" s="5">
        <v>39845</v>
      </c>
    </row>
    <row r="5185" spans="1:3" x14ac:dyDescent="0.2">
      <c r="A5185" t="s">
        <v>445</v>
      </c>
      <c r="B5185" s="4">
        <f t="shared" ca="1" si="174"/>
        <v>45378</v>
      </c>
      <c r="C5185" s="5">
        <v>61600</v>
      </c>
    </row>
    <row r="5186" spans="1:3" x14ac:dyDescent="0.2">
      <c r="A5186" t="s">
        <v>59</v>
      </c>
      <c r="B5186" s="4">
        <f t="shared" ref="B5186:B5215" ca="1" si="175">TODAY()-25</f>
        <v>45379</v>
      </c>
      <c r="C5186" s="5">
        <v>53555</v>
      </c>
    </row>
    <row r="5187" spans="1:3" x14ac:dyDescent="0.2">
      <c r="A5187" t="s">
        <v>66</v>
      </c>
      <c r="B5187" s="4">
        <f t="shared" ca="1" si="175"/>
        <v>45379</v>
      </c>
      <c r="C5187" s="5">
        <v>70385</v>
      </c>
    </row>
    <row r="5188" spans="1:3" x14ac:dyDescent="0.2">
      <c r="A5188" t="s">
        <v>108</v>
      </c>
      <c r="B5188" s="4">
        <f t="shared" ca="1" si="175"/>
        <v>45379</v>
      </c>
      <c r="C5188" s="5">
        <v>81340</v>
      </c>
    </row>
    <row r="5189" spans="1:3" x14ac:dyDescent="0.2">
      <c r="A5189" t="s">
        <v>125</v>
      </c>
      <c r="B5189" s="4">
        <f t="shared" ca="1" si="175"/>
        <v>45379</v>
      </c>
      <c r="C5189" s="5">
        <v>56600</v>
      </c>
    </row>
    <row r="5190" spans="1:3" x14ac:dyDescent="0.2">
      <c r="A5190" t="s">
        <v>127</v>
      </c>
      <c r="B5190" s="4">
        <f t="shared" ca="1" si="175"/>
        <v>45379</v>
      </c>
      <c r="C5190" s="5">
        <v>43100</v>
      </c>
    </row>
    <row r="5191" spans="1:3" x14ac:dyDescent="0.2">
      <c r="A5191" t="s">
        <v>133</v>
      </c>
      <c r="B5191" s="4">
        <f t="shared" ca="1" si="175"/>
        <v>45379</v>
      </c>
      <c r="C5191" s="5">
        <v>66950</v>
      </c>
    </row>
    <row r="5192" spans="1:3" x14ac:dyDescent="0.2">
      <c r="A5192" t="s">
        <v>158</v>
      </c>
      <c r="B5192" s="4">
        <f t="shared" ca="1" si="175"/>
        <v>45379</v>
      </c>
      <c r="C5192" s="5">
        <v>37485</v>
      </c>
    </row>
    <row r="5193" spans="1:3" x14ac:dyDescent="0.2">
      <c r="A5193" t="s">
        <v>162</v>
      </c>
      <c r="B5193" s="4">
        <f t="shared" ca="1" si="175"/>
        <v>45379</v>
      </c>
      <c r="C5193" s="5">
        <v>65660</v>
      </c>
    </row>
    <row r="5194" spans="1:3" x14ac:dyDescent="0.2">
      <c r="A5194" t="s">
        <v>181</v>
      </c>
      <c r="B5194" s="4">
        <f t="shared" ca="1" si="175"/>
        <v>45379</v>
      </c>
      <c r="C5194" s="5">
        <v>45585</v>
      </c>
    </row>
    <row r="5195" spans="1:3" x14ac:dyDescent="0.2">
      <c r="A5195" t="s">
        <v>205</v>
      </c>
      <c r="B5195" s="4">
        <f t="shared" ca="1" si="175"/>
        <v>45379</v>
      </c>
      <c r="C5195" s="5">
        <v>73670</v>
      </c>
    </row>
    <row r="5196" spans="1:3" x14ac:dyDescent="0.2">
      <c r="A5196" t="s">
        <v>227</v>
      </c>
      <c r="B5196" s="4">
        <f t="shared" ca="1" si="175"/>
        <v>45379</v>
      </c>
      <c r="C5196" s="5">
        <v>44940</v>
      </c>
    </row>
    <row r="5197" spans="1:3" x14ac:dyDescent="0.2">
      <c r="A5197" t="s">
        <v>244</v>
      </c>
      <c r="B5197" s="4">
        <f t="shared" ca="1" si="175"/>
        <v>45379</v>
      </c>
      <c r="C5197" s="5">
        <v>83710</v>
      </c>
    </row>
    <row r="5198" spans="1:3" x14ac:dyDescent="0.2">
      <c r="A5198" t="s">
        <v>261</v>
      </c>
      <c r="B5198" s="4">
        <f t="shared" ca="1" si="175"/>
        <v>45379</v>
      </c>
      <c r="C5198" s="5">
        <v>38150</v>
      </c>
    </row>
    <row r="5199" spans="1:3" x14ac:dyDescent="0.2">
      <c r="A5199" t="s">
        <v>271</v>
      </c>
      <c r="B5199" s="4">
        <f t="shared" ca="1" si="175"/>
        <v>45379</v>
      </c>
      <c r="C5199" s="5">
        <v>48055</v>
      </c>
    </row>
    <row r="5200" spans="1:3" x14ac:dyDescent="0.2">
      <c r="A5200" t="s">
        <v>300</v>
      </c>
      <c r="B5200" s="4">
        <f t="shared" ca="1" si="175"/>
        <v>45379</v>
      </c>
      <c r="C5200" s="5">
        <v>61220</v>
      </c>
    </row>
    <row r="5201" spans="1:3" x14ac:dyDescent="0.2">
      <c r="A5201" t="s">
        <v>313</v>
      </c>
      <c r="B5201" s="4">
        <f t="shared" ca="1" si="175"/>
        <v>45379</v>
      </c>
      <c r="C5201" s="5">
        <v>83280</v>
      </c>
    </row>
    <row r="5202" spans="1:3" x14ac:dyDescent="0.2">
      <c r="A5202" t="s">
        <v>314</v>
      </c>
      <c r="B5202" s="4">
        <f t="shared" ca="1" si="175"/>
        <v>45379</v>
      </c>
      <c r="C5202" s="5">
        <v>55095</v>
      </c>
    </row>
    <row r="5203" spans="1:3" x14ac:dyDescent="0.2">
      <c r="A5203" t="s">
        <v>328</v>
      </c>
      <c r="B5203" s="4">
        <f t="shared" ca="1" si="175"/>
        <v>45379</v>
      </c>
      <c r="C5203" s="5">
        <v>63655</v>
      </c>
    </row>
    <row r="5204" spans="1:3" x14ac:dyDescent="0.2">
      <c r="A5204" t="s">
        <v>337</v>
      </c>
      <c r="B5204" s="4">
        <f t="shared" ca="1" si="175"/>
        <v>45379</v>
      </c>
      <c r="C5204" s="5">
        <v>68690</v>
      </c>
    </row>
    <row r="5205" spans="1:3" x14ac:dyDescent="0.2">
      <c r="A5205" t="s">
        <v>356</v>
      </c>
      <c r="B5205" s="4">
        <f t="shared" ca="1" si="175"/>
        <v>45379</v>
      </c>
      <c r="C5205" s="5">
        <v>62365</v>
      </c>
    </row>
    <row r="5206" spans="1:3" x14ac:dyDescent="0.2">
      <c r="A5206" t="s">
        <v>360</v>
      </c>
      <c r="B5206" s="4">
        <f t="shared" ca="1" si="175"/>
        <v>45379</v>
      </c>
      <c r="C5206" s="5">
        <v>46430</v>
      </c>
    </row>
    <row r="5207" spans="1:3" x14ac:dyDescent="0.2">
      <c r="A5207" t="s">
        <v>368</v>
      </c>
      <c r="B5207" s="4">
        <f t="shared" ca="1" si="175"/>
        <v>45379</v>
      </c>
      <c r="C5207" s="5">
        <v>15505</v>
      </c>
    </row>
    <row r="5208" spans="1:3" x14ac:dyDescent="0.2">
      <c r="A5208" t="s">
        <v>381</v>
      </c>
      <c r="B5208" s="4">
        <f t="shared" ca="1" si="175"/>
        <v>45379</v>
      </c>
      <c r="C5208" s="5">
        <v>49570</v>
      </c>
    </row>
    <row r="5209" spans="1:3" x14ac:dyDescent="0.2">
      <c r="A5209" t="s">
        <v>388</v>
      </c>
      <c r="B5209" s="4">
        <f t="shared" ca="1" si="175"/>
        <v>45379</v>
      </c>
      <c r="C5209" s="5">
        <v>59785</v>
      </c>
    </row>
    <row r="5210" spans="1:3" x14ac:dyDescent="0.2">
      <c r="A5210" t="s">
        <v>407</v>
      </c>
      <c r="B5210" s="4">
        <f t="shared" ca="1" si="175"/>
        <v>45379</v>
      </c>
      <c r="C5210" s="5">
        <v>76145</v>
      </c>
    </row>
    <row r="5211" spans="1:3" x14ac:dyDescent="0.2">
      <c r="A5211" t="s">
        <v>416</v>
      </c>
      <c r="B5211" s="4">
        <f t="shared" ca="1" si="175"/>
        <v>45379</v>
      </c>
      <c r="C5211" s="5">
        <v>76455</v>
      </c>
    </row>
    <row r="5212" spans="1:3" x14ac:dyDescent="0.2">
      <c r="A5212" t="s">
        <v>418</v>
      </c>
      <c r="B5212" s="4">
        <f t="shared" ca="1" si="175"/>
        <v>45379</v>
      </c>
      <c r="C5212" s="5">
        <v>30770</v>
      </c>
    </row>
    <row r="5213" spans="1:3" x14ac:dyDescent="0.2">
      <c r="A5213" t="s">
        <v>420</v>
      </c>
      <c r="B5213" s="4">
        <f t="shared" ca="1" si="175"/>
        <v>45379</v>
      </c>
      <c r="C5213" s="5">
        <v>65095</v>
      </c>
    </row>
    <row r="5214" spans="1:3" x14ac:dyDescent="0.2">
      <c r="A5214" t="s">
        <v>428</v>
      </c>
      <c r="B5214" s="4">
        <f t="shared" ca="1" si="175"/>
        <v>45379</v>
      </c>
      <c r="C5214" s="5">
        <v>62890</v>
      </c>
    </row>
    <row r="5215" spans="1:3" x14ac:dyDescent="0.2">
      <c r="A5215" t="s">
        <v>445</v>
      </c>
      <c r="B5215" s="4">
        <f t="shared" ca="1" si="175"/>
        <v>45379</v>
      </c>
      <c r="C5215" s="5">
        <v>53890</v>
      </c>
    </row>
    <row r="5216" spans="1:3" x14ac:dyDescent="0.2">
      <c r="A5216" t="s">
        <v>59</v>
      </c>
      <c r="B5216" s="4">
        <f t="shared" ref="B5216:B5245" ca="1" si="176">TODAY()-24</f>
        <v>45380</v>
      </c>
      <c r="C5216" s="5">
        <v>68125</v>
      </c>
    </row>
    <row r="5217" spans="1:3" x14ac:dyDescent="0.2">
      <c r="A5217" t="s">
        <v>64</v>
      </c>
      <c r="B5217" s="4">
        <f t="shared" ca="1" si="176"/>
        <v>45380</v>
      </c>
      <c r="C5217" s="5">
        <v>53675</v>
      </c>
    </row>
    <row r="5218" spans="1:3" x14ac:dyDescent="0.2">
      <c r="A5218" t="s">
        <v>72</v>
      </c>
      <c r="B5218" s="4">
        <f t="shared" ca="1" si="176"/>
        <v>45380</v>
      </c>
      <c r="C5218" s="5">
        <v>60830</v>
      </c>
    </row>
    <row r="5219" spans="1:3" x14ac:dyDescent="0.2">
      <c r="A5219" t="s">
        <v>80</v>
      </c>
      <c r="B5219" s="4">
        <f t="shared" ca="1" si="176"/>
        <v>45380</v>
      </c>
      <c r="C5219" s="5">
        <v>39115</v>
      </c>
    </row>
    <row r="5220" spans="1:3" x14ac:dyDescent="0.2">
      <c r="A5220" t="s">
        <v>97</v>
      </c>
      <c r="B5220" s="4">
        <f t="shared" ca="1" si="176"/>
        <v>45380</v>
      </c>
      <c r="C5220" s="5">
        <v>16260</v>
      </c>
    </row>
    <row r="5221" spans="1:3" x14ac:dyDescent="0.2">
      <c r="A5221" t="s">
        <v>103</v>
      </c>
      <c r="B5221" s="4">
        <f t="shared" ca="1" si="176"/>
        <v>45380</v>
      </c>
      <c r="C5221" s="5">
        <v>20445</v>
      </c>
    </row>
    <row r="5222" spans="1:3" x14ac:dyDescent="0.2">
      <c r="A5222" t="s">
        <v>110</v>
      </c>
      <c r="B5222" s="4">
        <f t="shared" ca="1" si="176"/>
        <v>45380</v>
      </c>
      <c r="C5222" s="5">
        <v>40645</v>
      </c>
    </row>
    <row r="5223" spans="1:3" x14ac:dyDescent="0.2">
      <c r="A5223" t="s">
        <v>140</v>
      </c>
      <c r="B5223" s="4">
        <f t="shared" ca="1" si="176"/>
        <v>45380</v>
      </c>
      <c r="C5223" s="5">
        <v>75385</v>
      </c>
    </row>
    <row r="5224" spans="1:3" x14ac:dyDescent="0.2">
      <c r="A5224" t="s">
        <v>141</v>
      </c>
      <c r="B5224" s="4">
        <f t="shared" ca="1" si="176"/>
        <v>45380</v>
      </c>
      <c r="C5224" s="5">
        <v>32455</v>
      </c>
    </row>
    <row r="5225" spans="1:3" x14ac:dyDescent="0.2">
      <c r="A5225" t="s">
        <v>157</v>
      </c>
      <c r="B5225" s="4">
        <f t="shared" ca="1" si="176"/>
        <v>45380</v>
      </c>
      <c r="C5225" s="5">
        <v>10065</v>
      </c>
    </row>
    <row r="5226" spans="1:3" x14ac:dyDescent="0.2">
      <c r="A5226" t="s">
        <v>161</v>
      </c>
      <c r="B5226" s="4">
        <f t="shared" ca="1" si="176"/>
        <v>45380</v>
      </c>
      <c r="C5226" s="5">
        <v>71640</v>
      </c>
    </row>
    <row r="5227" spans="1:3" x14ac:dyDescent="0.2">
      <c r="A5227" t="s">
        <v>165</v>
      </c>
      <c r="B5227" s="4">
        <f t="shared" ca="1" si="176"/>
        <v>45380</v>
      </c>
      <c r="C5227" s="5">
        <v>62725</v>
      </c>
    </row>
    <row r="5228" spans="1:3" x14ac:dyDescent="0.2">
      <c r="A5228" t="s">
        <v>175</v>
      </c>
      <c r="B5228" s="4">
        <f t="shared" ca="1" si="176"/>
        <v>45380</v>
      </c>
      <c r="C5228" s="5">
        <v>6210</v>
      </c>
    </row>
    <row r="5229" spans="1:3" x14ac:dyDescent="0.2">
      <c r="A5229" t="s">
        <v>198</v>
      </c>
      <c r="B5229" s="4">
        <f t="shared" ca="1" si="176"/>
        <v>45380</v>
      </c>
      <c r="C5229" s="5">
        <v>8455</v>
      </c>
    </row>
    <row r="5230" spans="1:3" x14ac:dyDescent="0.2">
      <c r="A5230" t="s">
        <v>242</v>
      </c>
      <c r="B5230" s="4">
        <f t="shared" ca="1" si="176"/>
        <v>45380</v>
      </c>
      <c r="C5230" s="5">
        <v>26590</v>
      </c>
    </row>
    <row r="5231" spans="1:3" x14ac:dyDescent="0.2">
      <c r="A5231" t="s">
        <v>243</v>
      </c>
      <c r="B5231" s="4">
        <f t="shared" ca="1" si="176"/>
        <v>45380</v>
      </c>
      <c r="C5231" s="5">
        <v>48060</v>
      </c>
    </row>
    <row r="5232" spans="1:3" x14ac:dyDescent="0.2">
      <c r="A5232" t="s">
        <v>302</v>
      </c>
      <c r="B5232" s="4">
        <f t="shared" ca="1" si="176"/>
        <v>45380</v>
      </c>
      <c r="C5232" s="5">
        <v>39775</v>
      </c>
    </row>
    <row r="5233" spans="1:3" x14ac:dyDescent="0.2">
      <c r="A5233" t="s">
        <v>314</v>
      </c>
      <c r="B5233" s="4">
        <f t="shared" ca="1" si="176"/>
        <v>45380</v>
      </c>
      <c r="C5233" s="5">
        <v>64410</v>
      </c>
    </row>
    <row r="5234" spans="1:3" x14ac:dyDescent="0.2">
      <c r="A5234" t="s">
        <v>328</v>
      </c>
      <c r="B5234" s="4">
        <f t="shared" ca="1" si="176"/>
        <v>45380</v>
      </c>
      <c r="C5234" s="5">
        <v>45445</v>
      </c>
    </row>
    <row r="5235" spans="1:3" x14ac:dyDescent="0.2">
      <c r="A5235" t="s">
        <v>347</v>
      </c>
      <c r="B5235" s="4">
        <f t="shared" ca="1" si="176"/>
        <v>45380</v>
      </c>
      <c r="C5235" s="5">
        <v>41725</v>
      </c>
    </row>
    <row r="5236" spans="1:3" x14ac:dyDescent="0.2">
      <c r="A5236" t="s">
        <v>352</v>
      </c>
      <c r="B5236" s="4">
        <f t="shared" ca="1" si="176"/>
        <v>45380</v>
      </c>
      <c r="C5236" s="5">
        <v>37270</v>
      </c>
    </row>
    <row r="5237" spans="1:3" x14ac:dyDescent="0.2">
      <c r="A5237" t="s">
        <v>368</v>
      </c>
      <c r="B5237" s="4">
        <f t="shared" ca="1" si="176"/>
        <v>45380</v>
      </c>
      <c r="C5237" s="5">
        <v>38495</v>
      </c>
    </row>
    <row r="5238" spans="1:3" x14ac:dyDescent="0.2">
      <c r="A5238" t="s">
        <v>375</v>
      </c>
      <c r="B5238" s="4">
        <f t="shared" ca="1" si="176"/>
        <v>45380</v>
      </c>
      <c r="C5238" s="5">
        <v>42310</v>
      </c>
    </row>
    <row r="5239" spans="1:3" x14ac:dyDescent="0.2">
      <c r="A5239" t="s">
        <v>381</v>
      </c>
      <c r="B5239" s="4">
        <f t="shared" ca="1" si="176"/>
        <v>45380</v>
      </c>
      <c r="C5239" s="5">
        <v>7465</v>
      </c>
    </row>
    <row r="5240" spans="1:3" x14ac:dyDescent="0.2">
      <c r="A5240" t="s">
        <v>389</v>
      </c>
      <c r="B5240" s="4">
        <f t="shared" ca="1" si="176"/>
        <v>45380</v>
      </c>
      <c r="C5240" s="5">
        <v>22135</v>
      </c>
    </row>
    <row r="5241" spans="1:3" x14ac:dyDescent="0.2">
      <c r="A5241" t="s">
        <v>410</v>
      </c>
      <c r="B5241" s="4">
        <f t="shared" ca="1" si="176"/>
        <v>45380</v>
      </c>
      <c r="C5241" s="5">
        <v>28930</v>
      </c>
    </row>
    <row r="5242" spans="1:3" x14ac:dyDescent="0.2">
      <c r="A5242" t="s">
        <v>416</v>
      </c>
      <c r="B5242" s="4">
        <f t="shared" ca="1" si="176"/>
        <v>45380</v>
      </c>
      <c r="C5242" s="5">
        <v>67930</v>
      </c>
    </row>
    <row r="5243" spans="1:3" x14ac:dyDescent="0.2">
      <c r="A5243" t="s">
        <v>427</v>
      </c>
      <c r="B5243" s="4">
        <f t="shared" ca="1" si="176"/>
        <v>45380</v>
      </c>
      <c r="C5243" s="5">
        <v>57550</v>
      </c>
    </row>
    <row r="5244" spans="1:3" x14ac:dyDescent="0.2">
      <c r="A5244" t="s">
        <v>441</v>
      </c>
      <c r="B5244" s="4">
        <f t="shared" ca="1" si="176"/>
        <v>45380</v>
      </c>
      <c r="C5244" s="5">
        <v>65665</v>
      </c>
    </row>
    <row r="5245" spans="1:3" x14ac:dyDescent="0.2">
      <c r="A5245" t="s">
        <v>445</v>
      </c>
      <c r="B5245" s="4">
        <f t="shared" ca="1" si="176"/>
        <v>45380</v>
      </c>
      <c r="C5245" s="5">
        <v>42120</v>
      </c>
    </row>
    <row r="5246" spans="1:3" x14ac:dyDescent="0.2">
      <c r="A5246" t="s">
        <v>49</v>
      </c>
      <c r="B5246" s="4">
        <f t="shared" ref="B5246:B5275" ca="1" si="177">TODAY()-23</f>
        <v>45381</v>
      </c>
      <c r="C5246" s="5">
        <v>66255</v>
      </c>
    </row>
    <row r="5247" spans="1:3" x14ac:dyDescent="0.2">
      <c r="A5247" t="s">
        <v>51</v>
      </c>
      <c r="B5247" s="4">
        <f t="shared" ca="1" si="177"/>
        <v>45381</v>
      </c>
      <c r="C5247" s="5">
        <v>60935</v>
      </c>
    </row>
    <row r="5248" spans="1:3" x14ac:dyDescent="0.2">
      <c r="A5248" t="s">
        <v>64</v>
      </c>
      <c r="B5248" s="4">
        <f t="shared" ca="1" si="177"/>
        <v>45381</v>
      </c>
      <c r="C5248" s="5">
        <v>63995</v>
      </c>
    </row>
    <row r="5249" spans="1:3" x14ac:dyDescent="0.2">
      <c r="A5249" t="s">
        <v>78</v>
      </c>
      <c r="B5249" s="4">
        <f t="shared" ca="1" si="177"/>
        <v>45381</v>
      </c>
      <c r="C5249" s="5">
        <v>55050</v>
      </c>
    </row>
    <row r="5250" spans="1:3" x14ac:dyDescent="0.2">
      <c r="A5250" t="s">
        <v>110</v>
      </c>
      <c r="B5250" s="4">
        <f t="shared" ca="1" si="177"/>
        <v>45381</v>
      </c>
      <c r="C5250" s="5">
        <v>17160</v>
      </c>
    </row>
    <row r="5251" spans="1:3" x14ac:dyDescent="0.2">
      <c r="A5251" t="s">
        <v>118</v>
      </c>
      <c r="B5251" s="4">
        <f t="shared" ca="1" si="177"/>
        <v>45381</v>
      </c>
      <c r="C5251" s="5">
        <v>12150</v>
      </c>
    </row>
    <row r="5252" spans="1:3" x14ac:dyDescent="0.2">
      <c r="A5252" t="s">
        <v>127</v>
      </c>
      <c r="B5252" s="4">
        <f t="shared" ca="1" si="177"/>
        <v>45381</v>
      </c>
      <c r="C5252" s="5">
        <v>37795</v>
      </c>
    </row>
    <row r="5253" spans="1:3" x14ac:dyDescent="0.2">
      <c r="A5253" t="s">
        <v>158</v>
      </c>
      <c r="B5253" s="4">
        <f t="shared" ca="1" si="177"/>
        <v>45381</v>
      </c>
      <c r="C5253" s="5">
        <v>47240</v>
      </c>
    </row>
    <row r="5254" spans="1:3" x14ac:dyDescent="0.2">
      <c r="A5254" t="s">
        <v>162</v>
      </c>
      <c r="B5254" s="4">
        <f t="shared" ca="1" si="177"/>
        <v>45381</v>
      </c>
      <c r="C5254" s="5">
        <v>37530</v>
      </c>
    </row>
    <row r="5255" spans="1:3" x14ac:dyDescent="0.2">
      <c r="A5255" t="s">
        <v>165</v>
      </c>
      <c r="B5255" s="4">
        <f t="shared" ca="1" si="177"/>
        <v>45381</v>
      </c>
      <c r="C5255" s="5">
        <v>78730</v>
      </c>
    </row>
    <row r="5256" spans="1:3" x14ac:dyDescent="0.2">
      <c r="A5256" t="s">
        <v>176</v>
      </c>
      <c r="B5256" s="4">
        <f t="shared" ca="1" si="177"/>
        <v>45381</v>
      </c>
      <c r="C5256" s="5">
        <v>27400</v>
      </c>
    </row>
    <row r="5257" spans="1:3" x14ac:dyDescent="0.2">
      <c r="A5257" t="s">
        <v>194</v>
      </c>
      <c r="B5257" s="4">
        <f t="shared" ca="1" si="177"/>
        <v>45381</v>
      </c>
      <c r="C5257" s="5">
        <v>35285</v>
      </c>
    </row>
    <row r="5258" spans="1:3" x14ac:dyDescent="0.2">
      <c r="A5258" t="s">
        <v>227</v>
      </c>
      <c r="B5258" s="4">
        <f t="shared" ca="1" si="177"/>
        <v>45381</v>
      </c>
      <c r="C5258" s="5">
        <v>64225</v>
      </c>
    </row>
    <row r="5259" spans="1:3" x14ac:dyDescent="0.2">
      <c r="A5259" t="s">
        <v>245</v>
      </c>
      <c r="B5259" s="4">
        <f t="shared" ca="1" si="177"/>
        <v>45381</v>
      </c>
      <c r="C5259" s="5">
        <v>56570</v>
      </c>
    </row>
    <row r="5260" spans="1:3" x14ac:dyDescent="0.2">
      <c r="A5260" t="s">
        <v>300</v>
      </c>
      <c r="B5260" s="4">
        <f t="shared" ca="1" si="177"/>
        <v>45381</v>
      </c>
      <c r="C5260" s="5">
        <v>49025</v>
      </c>
    </row>
    <row r="5261" spans="1:3" x14ac:dyDescent="0.2">
      <c r="A5261" t="s">
        <v>306</v>
      </c>
      <c r="B5261" s="4">
        <f t="shared" ca="1" si="177"/>
        <v>45381</v>
      </c>
      <c r="C5261" s="5">
        <v>18610</v>
      </c>
    </row>
    <row r="5262" spans="1:3" x14ac:dyDescent="0.2">
      <c r="A5262" t="s">
        <v>320</v>
      </c>
      <c r="B5262" s="4">
        <f t="shared" ca="1" si="177"/>
        <v>45381</v>
      </c>
      <c r="C5262" s="5">
        <v>77360</v>
      </c>
    </row>
    <row r="5263" spans="1:3" x14ac:dyDescent="0.2">
      <c r="A5263" t="s">
        <v>328</v>
      </c>
      <c r="B5263" s="4">
        <f t="shared" ca="1" si="177"/>
        <v>45381</v>
      </c>
      <c r="C5263" s="5">
        <v>70030</v>
      </c>
    </row>
    <row r="5264" spans="1:3" x14ac:dyDescent="0.2">
      <c r="A5264" t="s">
        <v>333</v>
      </c>
      <c r="B5264" s="4">
        <f t="shared" ca="1" si="177"/>
        <v>45381</v>
      </c>
      <c r="C5264" s="5">
        <v>81160</v>
      </c>
    </row>
    <row r="5265" spans="1:3" x14ac:dyDescent="0.2">
      <c r="A5265" t="s">
        <v>347</v>
      </c>
      <c r="B5265" s="4">
        <f t="shared" ca="1" si="177"/>
        <v>45381</v>
      </c>
      <c r="C5265" s="5">
        <v>26775</v>
      </c>
    </row>
    <row r="5266" spans="1:3" x14ac:dyDescent="0.2">
      <c r="A5266" t="s">
        <v>356</v>
      </c>
      <c r="B5266" s="4">
        <f t="shared" ca="1" si="177"/>
        <v>45381</v>
      </c>
      <c r="C5266" s="5">
        <v>80465</v>
      </c>
    </row>
    <row r="5267" spans="1:3" x14ac:dyDescent="0.2">
      <c r="A5267" t="s">
        <v>362</v>
      </c>
      <c r="B5267" s="4">
        <f t="shared" ca="1" si="177"/>
        <v>45381</v>
      </c>
      <c r="C5267" s="5">
        <v>16205</v>
      </c>
    </row>
    <row r="5268" spans="1:3" x14ac:dyDescent="0.2">
      <c r="A5268" t="s">
        <v>363</v>
      </c>
      <c r="B5268" s="4">
        <f t="shared" ca="1" si="177"/>
        <v>45381</v>
      </c>
      <c r="C5268" s="5">
        <v>14020</v>
      </c>
    </row>
    <row r="5269" spans="1:3" x14ac:dyDescent="0.2">
      <c r="A5269" t="s">
        <v>381</v>
      </c>
      <c r="B5269" s="4">
        <f t="shared" ca="1" si="177"/>
        <v>45381</v>
      </c>
      <c r="C5269" s="5">
        <v>67275</v>
      </c>
    </row>
    <row r="5270" spans="1:3" x14ac:dyDescent="0.2">
      <c r="A5270" t="s">
        <v>388</v>
      </c>
      <c r="B5270" s="4">
        <f t="shared" ca="1" si="177"/>
        <v>45381</v>
      </c>
      <c r="C5270" s="5">
        <v>55410</v>
      </c>
    </row>
    <row r="5271" spans="1:3" x14ac:dyDescent="0.2">
      <c r="A5271" t="s">
        <v>408</v>
      </c>
      <c r="B5271" s="4">
        <f t="shared" ca="1" si="177"/>
        <v>45381</v>
      </c>
      <c r="C5271" s="5">
        <v>45055</v>
      </c>
    </row>
    <row r="5272" spans="1:3" x14ac:dyDescent="0.2">
      <c r="A5272" t="s">
        <v>413</v>
      </c>
      <c r="B5272" s="4">
        <f t="shared" ca="1" si="177"/>
        <v>45381</v>
      </c>
      <c r="C5272" s="5">
        <v>50030</v>
      </c>
    </row>
    <row r="5273" spans="1:3" x14ac:dyDescent="0.2">
      <c r="A5273" t="s">
        <v>420</v>
      </c>
      <c r="B5273" s="4">
        <f t="shared" ca="1" si="177"/>
        <v>45381</v>
      </c>
      <c r="C5273" s="5">
        <v>30015</v>
      </c>
    </row>
    <row r="5274" spans="1:3" x14ac:dyDescent="0.2">
      <c r="A5274" t="s">
        <v>431</v>
      </c>
      <c r="B5274" s="4">
        <f t="shared" ca="1" si="177"/>
        <v>45381</v>
      </c>
      <c r="C5274" s="5">
        <v>27645</v>
      </c>
    </row>
    <row r="5275" spans="1:3" x14ac:dyDescent="0.2">
      <c r="A5275" t="s">
        <v>437</v>
      </c>
      <c r="B5275" s="4">
        <f t="shared" ca="1" si="177"/>
        <v>45381</v>
      </c>
      <c r="C5275" s="5">
        <v>11420</v>
      </c>
    </row>
    <row r="5276" spans="1:3" x14ac:dyDescent="0.2">
      <c r="A5276" t="s">
        <v>64</v>
      </c>
      <c r="B5276" s="4">
        <f t="shared" ref="B5276:B5309" ca="1" si="178">TODAY()-22</f>
        <v>45382</v>
      </c>
      <c r="C5276" s="5">
        <v>44645</v>
      </c>
    </row>
    <row r="5277" spans="1:3" x14ac:dyDescent="0.2">
      <c r="A5277" t="s">
        <v>72</v>
      </c>
      <c r="B5277" s="4">
        <f t="shared" ca="1" si="178"/>
        <v>45382</v>
      </c>
      <c r="C5277" s="5">
        <v>74375</v>
      </c>
    </row>
    <row r="5278" spans="1:3" x14ac:dyDescent="0.2">
      <c r="A5278" t="s">
        <v>93</v>
      </c>
      <c r="B5278" s="4">
        <f t="shared" ca="1" si="178"/>
        <v>45382</v>
      </c>
      <c r="C5278" s="5">
        <v>34920</v>
      </c>
    </row>
    <row r="5279" spans="1:3" x14ac:dyDescent="0.2">
      <c r="A5279" t="s">
        <v>108</v>
      </c>
      <c r="B5279" s="4">
        <f t="shared" ca="1" si="178"/>
        <v>45382</v>
      </c>
      <c r="C5279" s="5">
        <v>71140</v>
      </c>
    </row>
    <row r="5280" spans="1:3" x14ac:dyDescent="0.2">
      <c r="A5280" t="s">
        <v>132</v>
      </c>
      <c r="B5280" s="4">
        <f t="shared" ca="1" si="178"/>
        <v>45382</v>
      </c>
      <c r="C5280" s="5">
        <v>43915</v>
      </c>
    </row>
    <row r="5281" spans="1:3" x14ac:dyDescent="0.2">
      <c r="A5281" t="s">
        <v>140</v>
      </c>
      <c r="B5281" s="4">
        <f t="shared" ca="1" si="178"/>
        <v>45382</v>
      </c>
      <c r="C5281" s="5">
        <v>63160</v>
      </c>
    </row>
    <row r="5282" spans="1:3" x14ac:dyDescent="0.2">
      <c r="A5282" t="s">
        <v>143</v>
      </c>
      <c r="B5282" s="4">
        <f t="shared" ca="1" si="178"/>
        <v>45382</v>
      </c>
      <c r="C5282" s="5">
        <v>27705</v>
      </c>
    </row>
    <row r="5283" spans="1:3" x14ac:dyDescent="0.2">
      <c r="A5283" t="s">
        <v>148</v>
      </c>
      <c r="B5283" s="4">
        <f t="shared" ca="1" si="178"/>
        <v>45382</v>
      </c>
      <c r="C5283" s="5">
        <v>63410</v>
      </c>
    </row>
    <row r="5284" spans="1:3" x14ac:dyDescent="0.2">
      <c r="A5284" t="s">
        <v>152</v>
      </c>
      <c r="B5284" s="4">
        <f t="shared" ca="1" si="178"/>
        <v>45382</v>
      </c>
      <c r="C5284" s="5">
        <v>44285</v>
      </c>
    </row>
    <row r="5285" spans="1:3" x14ac:dyDescent="0.2">
      <c r="A5285" t="s">
        <v>155</v>
      </c>
      <c r="B5285" s="4">
        <f t="shared" ca="1" si="178"/>
        <v>45382</v>
      </c>
      <c r="C5285" s="5">
        <v>33295</v>
      </c>
    </row>
    <row r="5286" spans="1:3" x14ac:dyDescent="0.2">
      <c r="A5286" t="s">
        <v>157</v>
      </c>
      <c r="B5286" s="4">
        <f t="shared" ca="1" si="178"/>
        <v>45382</v>
      </c>
      <c r="C5286" s="5">
        <v>37005</v>
      </c>
    </row>
    <row r="5287" spans="1:3" x14ac:dyDescent="0.2">
      <c r="A5287" t="s">
        <v>161</v>
      </c>
      <c r="B5287" s="4">
        <f t="shared" ca="1" si="178"/>
        <v>45382</v>
      </c>
      <c r="C5287" s="5">
        <v>80130</v>
      </c>
    </row>
    <row r="5288" spans="1:3" x14ac:dyDescent="0.2">
      <c r="A5288" t="s">
        <v>176</v>
      </c>
      <c r="B5288" s="4">
        <f t="shared" ca="1" si="178"/>
        <v>45382</v>
      </c>
      <c r="C5288" s="5">
        <v>60025</v>
      </c>
    </row>
    <row r="5289" spans="1:3" x14ac:dyDescent="0.2">
      <c r="A5289" t="s">
        <v>183</v>
      </c>
      <c r="B5289" s="4">
        <f t="shared" ca="1" si="178"/>
        <v>45382</v>
      </c>
      <c r="C5289" s="5">
        <v>71370</v>
      </c>
    </row>
    <row r="5290" spans="1:3" x14ac:dyDescent="0.2">
      <c r="A5290" t="s">
        <v>198</v>
      </c>
      <c r="B5290" s="4">
        <f t="shared" ca="1" si="178"/>
        <v>45382</v>
      </c>
      <c r="C5290" s="5">
        <v>65485</v>
      </c>
    </row>
    <row r="5291" spans="1:3" x14ac:dyDescent="0.2">
      <c r="A5291" t="s">
        <v>204</v>
      </c>
      <c r="B5291" s="4">
        <f t="shared" ca="1" si="178"/>
        <v>45382</v>
      </c>
      <c r="C5291" s="5">
        <v>39995</v>
      </c>
    </row>
    <row r="5292" spans="1:3" x14ac:dyDescent="0.2">
      <c r="A5292" t="s">
        <v>205</v>
      </c>
      <c r="B5292" s="4">
        <f t="shared" ca="1" si="178"/>
        <v>45382</v>
      </c>
      <c r="C5292" s="5">
        <v>43420</v>
      </c>
    </row>
    <row r="5293" spans="1:3" x14ac:dyDescent="0.2">
      <c r="A5293" t="s">
        <v>208</v>
      </c>
      <c r="B5293" s="4">
        <f t="shared" ca="1" si="178"/>
        <v>45382</v>
      </c>
      <c r="C5293" s="5">
        <v>49295</v>
      </c>
    </row>
    <row r="5294" spans="1:3" x14ac:dyDescent="0.2">
      <c r="A5294" t="s">
        <v>242</v>
      </c>
      <c r="B5294" s="4">
        <f t="shared" ca="1" si="178"/>
        <v>45382</v>
      </c>
      <c r="C5294" s="5">
        <v>58770</v>
      </c>
    </row>
    <row r="5295" spans="1:3" x14ac:dyDescent="0.2">
      <c r="A5295" t="s">
        <v>271</v>
      </c>
      <c r="B5295" s="4">
        <f t="shared" ca="1" si="178"/>
        <v>45382</v>
      </c>
      <c r="C5295" s="5">
        <v>65555</v>
      </c>
    </row>
    <row r="5296" spans="1:3" x14ac:dyDescent="0.2">
      <c r="A5296" t="s">
        <v>301</v>
      </c>
      <c r="B5296" s="4">
        <f t="shared" ca="1" si="178"/>
        <v>45382</v>
      </c>
      <c r="C5296" s="5">
        <v>49070</v>
      </c>
    </row>
    <row r="5297" spans="1:3" x14ac:dyDescent="0.2">
      <c r="A5297" t="s">
        <v>313</v>
      </c>
      <c r="B5297" s="4">
        <f t="shared" ca="1" si="178"/>
        <v>45382</v>
      </c>
      <c r="C5297" s="5">
        <v>11330</v>
      </c>
    </row>
    <row r="5298" spans="1:3" x14ac:dyDescent="0.2">
      <c r="A5298" t="s">
        <v>320</v>
      </c>
      <c r="B5298" s="4">
        <f t="shared" ca="1" si="178"/>
        <v>45382</v>
      </c>
      <c r="C5298" s="5">
        <v>32280</v>
      </c>
    </row>
    <row r="5299" spans="1:3" x14ac:dyDescent="0.2">
      <c r="A5299" t="s">
        <v>340</v>
      </c>
      <c r="B5299" s="4">
        <f t="shared" ca="1" si="178"/>
        <v>45382</v>
      </c>
      <c r="C5299" s="5">
        <v>49190</v>
      </c>
    </row>
    <row r="5300" spans="1:3" x14ac:dyDescent="0.2">
      <c r="A5300" t="s">
        <v>357</v>
      </c>
      <c r="B5300" s="4">
        <f t="shared" ca="1" si="178"/>
        <v>45382</v>
      </c>
      <c r="C5300" s="5">
        <v>47220</v>
      </c>
    </row>
    <row r="5301" spans="1:3" x14ac:dyDescent="0.2">
      <c r="A5301" t="s">
        <v>372</v>
      </c>
      <c r="B5301" s="4">
        <f t="shared" ca="1" si="178"/>
        <v>45382</v>
      </c>
      <c r="C5301" s="5">
        <v>12020</v>
      </c>
    </row>
    <row r="5302" spans="1:3" x14ac:dyDescent="0.2">
      <c r="A5302" t="s">
        <v>381</v>
      </c>
      <c r="B5302" s="4">
        <f t="shared" ca="1" si="178"/>
        <v>45382</v>
      </c>
      <c r="C5302" s="5">
        <v>28025</v>
      </c>
    </row>
    <row r="5303" spans="1:3" x14ac:dyDescent="0.2">
      <c r="A5303" t="s">
        <v>400</v>
      </c>
      <c r="B5303" s="4">
        <f t="shared" ca="1" si="178"/>
        <v>45382</v>
      </c>
      <c r="C5303" s="5">
        <v>54660</v>
      </c>
    </row>
    <row r="5304" spans="1:3" x14ac:dyDescent="0.2">
      <c r="A5304" t="s">
        <v>423</v>
      </c>
      <c r="B5304" s="4">
        <f t="shared" ca="1" si="178"/>
        <v>45382</v>
      </c>
      <c r="C5304" s="5">
        <v>68530</v>
      </c>
    </row>
    <row r="5305" spans="1:3" x14ac:dyDescent="0.2">
      <c r="A5305" t="s">
        <v>427</v>
      </c>
      <c r="B5305" s="4">
        <f t="shared" ca="1" si="178"/>
        <v>45382</v>
      </c>
      <c r="C5305" s="5">
        <v>65145</v>
      </c>
    </row>
    <row r="5306" spans="1:3" x14ac:dyDescent="0.2">
      <c r="A5306" t="s">
        <v>428</v>
      </c>
      <c r="B5306" s="4">
        <f t="shared" ca="1" si="178"/>
        <v>45382</v>
      </c>
      <c r="C5306" s="5">
        <v>17460</v>
      </c>
    </row>
    <row r="5307" spans="1:3" x14ac:dyDescent="0.2">
      <c r="A5307" t="s">
        <v>431</v>
      </c>
      <c r="B5307" s="4">
        <f t="shared" ca="1" si="178"/>
        <v>45382</v>
      </c>
      <c r="C5307" s="5">
        <v>38090</v>
      </c>
    </row>
    <row r="5308" spans="1:3" x14ac:dyDescent="0.2">
      <c r="A5308" t="s">
        <v>436</v>
      </c>
      <c r="B5308" s="4">
        <f t="shared" ca="1" si="178"/>
        <v>45382</v>
      </c>
      <c r="C5308" s="5">
        <v>37220</v>
      </c>
    </row>
    <row r="5309" spans="1:3" x14ac:dyDescent="0.2">
      <c r="A5309" t="s">
        <v>441</v>
      </c>
      <c r="B5309" s="4">
        <f t="shared" ca="1" si="178"/>
        <v>45382</v>
      </c>
      <c r="C5309" s="5">
        <v>19265</v>
      </c>
    </row>
    <row r="5310" spans="1:3" x14ac:dyDescent="0.2">
      <c r="A5310" t="s">
        <v>66</v>
      </c>
      <c r="B5310" s="4">
        <f t="shared" ref="B5310:B5340" ca="1" si="179">TODAY()-21</f>
        <v>45383</v>
      </c>
      <c r="C5310" s="5">
        <v>6605</v>
      </c>
    </row>
    <row r="5311" spans="1:3" x14ac:dyDescent="0.2">
      <c r="A5311" t="s">
        <v>72</v>
      </c>
      <c r="B5311" s="4">
        <f t="shared" ca="1" si="179"/>
        <v>45383</v>
      </c>
      <c r="C5311" s="5">
        <v>53135</v>
      </c>
    </row>
    <row r="5312" spans="1:3" x14ac:dyDescent="0.2">
      <c r="A5312" t="s">
        <v>93</v>
      </c>
      <c r="B5312" s="4">
        <f t="shared" ca="1" si="179"/>
        <v>45383</v>
      </c>
      <c r="C5312" s="5">
        <v>57235</v>
      </c>
    </row>
    <row r="5313" spans="1:3" x14ac:dyDescent="0.2">
      <c r="A5313" t="s">
        <v>96</v>
      </c>
      <c r="B5313" s="4">
        <f t="shared" ca="1" si="179"/>
        <v>45383</v>
      </c>
      <c r="C5313" s="5">
        <v>46240</v>
      </c>
    </row>
    <row r="5314" spans="1:3" x14ac:dyDescent="0.2">
      <c r="A5314" t="s">
        <v>113</v>
      </c>
      <c r="B5314" s="4">
        <f t="shared" ca="1" si="179"/>
        <v>45383</v>
      </c>
      <c r="C5314" s="5">
        <v>74305</v>
      </c>
    </row>
    <row r="5315" spans="1:3" x14ac:dyDescent="0.2">
      <c r="A5315" t="s">
        <v>130</v>
      </c>
      <c r="B5315" s="4">
        <f t="shared" ca="1" si="179"/>
        <v>45383</v>
      </c>
      <c r="C5315" s="5">
        <v>60285</v>
      </c>
    </row>
    <row r="5316" spans="1:3" x14ac:dyDescent="0.2">
      <c r="A5316" t="s">
        <v>133</v>
      </c>
      <c r="B5316" s="4">
        <f t="shared" ca="1" si="179"/>
        <v>45383</v>
      </c>
      <c r="C5316" s="5">
        <v>60545</v>
      </c>
    </row>
    <row r="5317" spans="1:3" x14ac:dyDescent="0.2">
      <c r="A5317" t="s">
        <v>163</v>
      </c>
      <c r="B5317" s="4">
        <f t="shared" ca="1" si="179"/>
        <v>45383</v>
      </c>
      <c r="C5317" s="5">
        <v>25715</v>
      </c>
    </row>
    <row r="5318" spans="1:3" x14ac:dyDescent="0.2">
      <c r="A5318" t="s">
        <v>181</v>
      </c>
      <c r="B5318" s="4">
        <f t="shared" ca="1" si="179"/>
        <v>45383</v>
      </c>
      <c r="C5318" s="5">
        <v>58480</v>
      </c>
    </row>
    <row r="5319" spans="1:3" x14ac:dyDescent="0.2">
      <c r="A5319" t="s">
        <v>205</v>
      </c>
      <c r="B5319" s="4">
        <f t="shared" ca="1" si="179"/>
        <v>45383</v>
      </c>
      <c r="C5319" s="5">
        <v>10095</v>
      </c>
    </row>
    <row r="5320" spans="1:3" x14ac:dyDescent="0.2">
      <c r="A5320" t="s">
        <v>208</v>
      </c>
      <c r="B5320" s="4">
        <f t="shared" ca="1" si="179"/>
        <v>45383</v>
      </c>
      <c r="C5320" s="5">
        <v>59785</v>
      </c>
    </row>
    <row r="5321" spans="1:3" x14ac:dyDescent="0.2">
      <c r="A5321" t="s">
        <v>243</v>
      </c>
      <c r="B5321" s="4">
        <f t="shared" ca="1" si="179"/>
        <v>45383</v>
      </c>
      <c r="C5321" s="5">
        <v>29480</v>
      </c>
    </row>
    <row r="5322" spans="1:3" x14ac:dyDescent="0.2">
      <c r="A5322" t="s">
        <v>244</v>
      </c>
      <c r="B5322" s="4">
        <f t="shared" ca="1" si="179"/>
        <v>45383</v>
      </c>
      <c r="C5322" s="5">
        <v>53170</v>
      </c>
    </row>
    <row r="5323" spans="1:3" x14ac:dyDescent="0.2">
      <c r="A5323" t="s">
        <v>248</v>
      </c>
      <c r="B5323" s="4">
        <f t="shared" ca="1" si="179"/>
        <v>45383</v>
      </c>
      <c r="C5323" s="5">
        <v>12155</v>
      </c>
    </row>
    <row r="5324" spans="1:3" x14ac:dyDescent="0.2">
      <c r="A5324" t="s">
        <v>261</v>
      </c>
      <c r="B5324" s="4">
        <f t="shared" ca="1" si="179"/>
        <v>45383</v>
      </c>
      <c r="C5324" s="5">
        <v>57470</v>
      </c>
    </row>
    <row r="5325" spans="1:3" x14ac:dyDescent="0.2">
      <c r="A5325" t="s">
        <v>271</v>
      </c>
      <c r="B5325" s="4">
        <f t="shared" ca="1" si="179"/>
        <v>45383</v>
      </c>
      <c r="C5325" s="5">
        <v>75320</v>
      </c>
    </row>
    <row r="5326" spans="1:3" x14ac:dyDescent="0.2">
      <c r="A5326" t="s">
        <v>301</v>
      </c>
      <c r="B5326" s="4">
        <f t="shared" ca="1" si="179"/>
        <v>45383</v>
      </c>
      <c r="C5326" s="5">
        <v>23735</v>
      </c>
    </row>
    <row r="5327" spans="1:3" x14ac:dyDescent="0.2">
      <c r="A5327" t="s">
        <v>302</v>
      </c>
      <c r="B5327" s="4">
        <f t="shared" ca="1" si="179"/>
        <v>45383</v>
      </c>
      <c r="C5327" s="5">
        <v>58105</v>
      </c>
    </row>
    <row r="5328" spans="1:3" x14ac:dyDescent="0.2">
      <c r="A5328" t="s">
        <v>320</v>
      </c>
      <c r="B5328" s="4">
        <f t="shared" ca="1" si="179"/>
        <v>45383</v>
      </c>
      <c r="C5328" s="5">
        <v>24765</v>
      </c>
    </row>
    <row r="5329" spans="1:3" x14ac:dyDescent="0.2">
      <c r="A5329" t="s">
        <v>347</v>
      </c>
      <c r="B5329" s="4">
        <f t="shared" ca="1" si="179"/>
        <v>45383</v>
      </c>
      <c r="C5329" s="5">
        <v>65845</v>
      </c>
    </row>
    <row r="5330" spans="1:3" x14ac:dyDescent="0.2">
      <c r="A5330" t="s">
        <v>360</v>
      </c>
      <c r="B5330" s="4">
        <f t="shared" ca="1" si="179"/>
        <v>45383</v>
      </c>
      <c r="C5330" s="5">
        <v>7080</v>
      </c>
    </row>
    <row r="5331" spans="1:3" x14ac:dyDescent="0.2">
      <c r="A5331" t="s">
        <v>362</v>
      </c>
      <c r="B5331" s="4">
        <f t="shared" ca="1" si="179"/>
        <v>45383</v>
      </c>
      <c r="C5331" s="5">
        <v>21775</v>
      </c>
    </row>
    <row r="5332" spans="1:3" x14ac:dyDescent="0.2">
      <c r="A5332" t="s">
        <v>363</v>
      </c>
      <c r="B5332" s="4">
        <f t="shared" ca="1" si="179"/>
        <v>45383</v>
      </c>
      <c r="C5332" s="5">
        <v>34780</v>
      </c>
    </row>
    <row r="5333" spans="1:3" x14ac:dyDescent="0.2">
      <c r="A5333" t="s">
        <v>371</v>
      </c>
      <c r="B5333" s="4">
        <f t="shared" ca="1" si="179"/>
        <v>45383</v>
      </c>
      <c r="C5333" s="5">
        <v>57910</v>
      </c>
    </row>
    <row r="5334" spans="1:3" x14ac:dyDescent="0.2">
      <c r="A5334" t="s">
        <v>381</v>
      </c>
      <c r="B5334" s="4">
        <f t="shared" ca="1" si="179"/>
        <v>45383</v>
      </c>
      <c r="C5334" s="5">
        <v>15240</v>
      </c>
    </row>
    <row r="5335" spans="1:3" x14ac:dyDescent="0.2">
      <c r="A5335" t="s">
        <v>389</v>
      </c>
      <c r="B5335" s="4">
        <f t="shared" ca="1" si="179"/>
        <v>45383</v>
      </c>
      <c r="C5335" s="5">
        <v>61000</v>
      </c>
    </row>
    <row r="5336" spans="1:3" x14ac:dyDescent="0.2">
      <c r="A5336" t="s">
        <v>415</v>
      </c>
      <c r="B5336" s="4">
        <f t="shared" ca="1" si="179"/>
        <v>45383</v>
      </c>
      <c r="C5336" s="5">
        <v>70930</v>
      </c>
    </row>
    <row r="5337" spans="1:3" x14ac:dyDescent="0.2">
      <c r="A5337" t="s">
        <v>420</v>
      </c>
      <c r="B5337" s="4">
        <f t="shared" ca="1" si="179"/>
        <v>45383</v>
      </c>
      <c r="C5337" s="5">
        <v>62035</v>
      </c>
    </row>
    <row r="5338" spans="1:3" x14ac:dyDescent="0.2">
      <c r="A5338" t="s">
        <v>423</v>
      </c>
      <c r="B5338" s="4">
        <f t="shared" ca="1" si="179"/>
        <v>45383</v>
      </c>
      <c r="C5338" s="5">
        <v>7465</v>
      </c>
    </row>
    <row r="5339" spans="1:3" x14ac:dyDescent="0.2">
      <c r="A5339" t="s">
        <v>428</v>
      </c>
      <c r="B5339" s="4">
        <f t="shared" ca="1" si="179"/>
        <v>45383</v>
      </c>
      <c r="C5339" s="5">
        <v>21720</v>
      </c>
    </row>
    <row r="5340" spans="1:3" x14ac:dyDescent="0.2">
      <c r="A5340" t="s">
        <v>445</v>
      </c>
      <c r="B5340" s="4">
        <f t="shared" ca="1" si="179"/>
        <v>45383</v>
      </c>
      <c r="C5340" s="5">
        <v>25660</v>
      </c>
    </row>
    <row r="5341" spans="1:3" x14ac:dyDescent="0.2">
      <c r="A5341" t="s">
        <v>49</v>
      </c>
      <c r="B5341" s="4">
        <f t="shared" ref="B5341:B5367" ca="1" si="180">TODAY()-20</f>
        <v>45384</v>
      </c>
      <c r="C5341" s="5">
        <v>24925</v>
      </c>
    </row>
    <row r="5342" spans="1:3" x14ac:dyDescent="0.2">
      <c r="A5342" t="s">
        <v>51</v>
      </c>
      <c r="B5342" s="4">
        <f t="shared" ca="1" si="180"/>
        <v>45384</v>
      </c>
      <c r="C5342" s="5">
        <v>20160</v>
      </c>
    </row>
    <row r="5343" spans="1:3" x14ac:dyDescent="0.2">
      <c r="A5343" t="s">
        <v>59</v>
      </c>
      <c r="B5343" s="4">
        <f t="shared" ca="1" si="180"/>
        <v>45384</v>
      </c>
      <c r="C5343" s="5">
        <v>14785</v>
      </c>
    </row>
    <row r="5344" spans="1:3" x14ac:dyDescent="0.2">
      <c r="A5344" t="s">
        <v>130</v>
      </c>
      <c r="B5344" s="4">
        <f t="shared" ca="1" si="180"/>
        <v>45384</v>
      </c>
      <c r="C5344" s="5">
        <v>30210</v>
      </c>
    </row>
    <row r="5345" spans="1:3" x14ac:dyDescent="0.2">
      <c r="A5345" t="s">
        <v>132</v>
      </c>
      <c r="B5345" s="4">
        <f t="shared" ca="1" si="180"/>
        <v>45384</v>
      </c>
      <c r="C5345" s="5">
        <v>42245</v>
      </c>
    </row>
    <row r="5346" spans="1:3" x14ac:dyDescent="0.2">
      <c r="A5346" t="s">
        <v>140</v>
      </c>
      <c r="B5346" s="4">
        <f t="shared" ca="1" si="180"/>
        <v>45384</v>
      </c>
      <c r="C5346" s="5">
        <v>46875</v>
      </c>
    </row>
    <row r="5347" spans="1:3" x14ac:dyDescent="0.2">
      <c r="A5347" t="s">
        <v>148</v>
      </c>
      <c r="B5347" s="4">
        <f t="shared" ca="1" si="180"/>
        <v>45384</v>
      </c>
      <c r="C5347" s="5">
        <v>67625</v>
      </c>
    </row>
    <row r="5348" spans="1:3" x14ac:dyDescent="0.2">
      <c r="A5348" t="s">
        <v>163</v>
      </c>
      <c r="B5348" s="4">
        <f t="shared" ca="1" si="180"/>
        <v>45384</v>
      </c>
      <c r="C5348" s="5">
        <v>56155</v>
      </c>
    </row>
    <row r="5349" spans="1:3" x14ac:dyDescent="0.2">
      <c r="A5349" t="s">
        <v>165</v>
      </c>
      <c r="B5349" s="4">
        <f t="shared" ca="1" si="180"/>
        <v>45384</v>
      </c>
      <c r="C5349" s="5">
        <v>75065</v>
      </c>
    </row>
    <row r="5350" spans="1:3" x14ac:dyDescent="0.2">
      <c r="A5350" t="s">
        <v>175</v>
      </c>
      <c r="B5350" s="4">
        <f t="shared" ca="1" si="180"/>
        <v>45384</v>
      </c>
      <c r="C5350" s="5">
        <v>71915</v>
      </c>
    </row>
    <row r="5351" spans="1:3" x14ac:dyDescent="0.2">
      <c r="A5351" t="s">
        <v>208</v>
      </c>
      <c r="B5351" s="4">
        <f t="shared" ca="1" si="180"/>
        <v>45384</v>
      </c>
      <c r="C5351" s="5">
        <v>13725</v>
      </c>
    </row>
    <row r="5352" spans="1:3" x14ac:dyDescent="0.2">
      <c r="A5352" t="s">
        <v>245</v>
      </c>
      <c r="B5352" s="4">
        <f t="shared" ca="1" si="180"/>
        <v>45384</v>
      </c>
      <c r="C5352" s="5">
        <v>73345</v>
      </c>
    </row>
    <row r="5353" spans="1:3" x14ac:dyDescent="0.2">
      <c r="A5353" t="s">
        <v>248</v>
      </c>
      <c r="B5353" s="4">
        <f t="shared" ca="1" si="180"/>
        <v>45384</v>
      </c>
      <c r="C5353" s="5">
        <v>80225</v>
      </c>
    </row>
    <row r="5354" spans="1:3" x14ac:dyDescent="0.2">
      <c r="A5354" t="s">
        <v>271</v>
      </c>
      <c r="B5354" s="4">
        <f t="shared" ca="1" si="180"/>
        <v>45384</v>
      </c>
      <c r="C5354" s="5">
        <v>48115</v>
      </c>
    </row>
    <row r="5355" spans="1:3" x14ac:dyDescent="0.2">
      <c r="A5355" t="s">
        <v>300</v>
      </c>
      <c r="B5355" s="4">
        <f t="shared" ca="1" si="180"/>
        <v>45384</v>
      </c>
      <c r="C5355" s="5">
        <v>79140</v>
      </c>
    </row>
    <row r="5356" spans="1:3" x14ac:dyDescent="0.2">
      <c r="A5356" t="s">
        <v>302</v>
      </c>
      <c r="B5356" s="4">
        <f t="shared" ca="1" si="180"/>
        <v>45384</v>
      </c>
      <c r="C5356" s="5">
        <v>17730</v>
      </c>
    </row>
    <row r="5357" spans="1:3" x14ac:dyDescent="0.2">
      <c r="A5357" t="s">
        <v>306</v>
      </c>
      <c r="B5357" s="4">
        <f t="shared" ca="1" si="180"/>
        <v>45384</v>
      </c>
      <c r="C5357" s="5">
        <v>11910</v>
      </c>
    </row>
    <row r="5358" spans="1:3" x14ac:dyDescent="0.2">
      <c r="A5358" t="s">
        <v>337</v>
      </c>
      <c r="B5358" s="4">
        <f t="shared" ca="1" si="180"/>
        <v>45384</v>
      </c>
      <c r="C5358" s="5">
        <v>48385</v>
      </c>
    </row>
    <row r="5359" spans="1:3" x14ac:dyDescent="0.2">
      <c r="A5359" t="s">
        <v>363</v>
      </c>
      <c r="B5359" s="4">
        <f t="shared" ca="1" si="180"/>
        <v>45384</v>
      </c>
      <c r="C5359" s="5">
        <v>34800</v>
      </c>
    </row>
    <row r="5360" spans="1:3" x14ac:dyDescent="0.2">
      <c r="A5360" t="s">
        <v>368</v>
      </c>
      <c r="B5360" s="4">
        <f t="shared" ca="1" si="180"/>
        <v>45384</v>
      </c>
      <c r="C5360" s="5">
        <v>51180</v>
      </c>
    </row>
    <row r="5361" spans="1:3" x14ac:dyDescent="0.2">
      <c r="A5361" t="s">
        <v>381</v>
      </c>
      <c r="B5361" s="4">
        <f t="shared" ca="1" si="180"/>
        <v>45384</v>
      </c>
      <c r="C5361" s="5">
        <v>37215</v>
      </c>
    </row>
    <row r="5362" spans="1:3" x14ac:dyDescent="0.2">
      <c r="A5362" t="s">
        <v>388</v>
      </c>
      <c r="B5362" s="4">
        <f t="shared" ca="1" si="180"/>
        <v>45384</v>
      </c>
      <c r="C5362" s="5">
        <v>10125</v>
      </c>
    </row>
    <row r="5363" spans="1:3" x14ac:dyDescent="0.2">
      <c r="A5363" t="s">
        <v>413</v>
      </c>
      <c r="B5363" s="4">
        <f t="shared" ca="1" si="180"/>
        <v>45384</v>
      </c>
      <c r="C5363" s="5">
        <v>73185</v>
      </c>
    </row>
    <row r="5364" spans="1:3" x14ac:dyDescent="0.2">
      <c r="A5364" t="s">
        <v>416</v>
      </c>
      <c r="B5364" s="4">
        <f t="shared" ca="1" si="180"/>
        <v>45384</v>
      </c>
      <c r="C5364" s="5">
        <v>65755</v>
      </c>
    </row>
    <row r="5365" spans="1:3" x14ac:dyDescent="0.2">
      <c r="A5365" t="s">
        <v>418</v>
      </c>
      <c r="B5365" s="4">
        <f t="shared" ca="1" si="180"/>
        <v>45384</v>
      </c>
      <c r="C5365" s="5">
        <v>30285</v>
      </c>
    </row>
    <row r="5366" spans="1:3" x14ac:dyDescent="0.2">
      <c r="A5366" t="s">
        <v>430</v>
      </c>
      <c r="B5366" s="4">
        <f t="shared" ca="1" si="180"/>
        <v>45384</v>
      </c>
      <c r="C5366" s="5">
        <v>49055</v>
      </c>
    </row>
    <row r="5367" spans="1:3" x14ac:dyDescent="0.2">
      <c r="A5367" t="s">
        <v>437</v>
      </c>
      <c r="B5367" s="4">
        <f t="shared" ca="1" si="180"/>
        <v>45384</v>
      </c>
      <c r="C5367" s="5">
        <v>6170</v>
      </c>
    </row>
    <row r="5368" spans="1:3" x14ac:dyDescent="0.2">
      <c r="A5368" t="s">
        <v>49</v>
      </c>
      <c r="B5368" s="4">
        <f t="shared" ref="B5368:B5384" ca="1" si="181">TODAY()-19</f>
        <v>45385</v>
      </c>
      <c r="C5368" s="5">
        <v>52590</v>
      </c>
    </row>
    <row r="5369" spans="1:3" x14ac:dyDescent="0.2">
      <c r="A5369" t="s">
        <v>66</v>
      </c>
      <c r="B5369" s="4">
        <f t="shared" ca="1" si="181"/>
        <v>45385</v>
      </c>
      <c r="C5369" s="5">
        <v>62020</v>
      </c>
    </row>
    <row r="5370" spans="1:3" x14ac:dyDescent="0.2">
      <c r="A5370" t="s">
        <v>103</v>
      </c>
      <c r="B5370" s="4">
        <f t="shared" ca="1" si="181"/>
        <v>45385</v>
      </c>
      <c r="C5370" s="5">
        <v>83675</v>
      </c>
    </row>
    <row r="5371" spans="1:3" x14ac:dyDescent="0.2">
      <c r="A5371" t="s">
        <v>125</v>
      </c>
      <c r="B5371" s="4">
        <f t="shared" ca="1" si="181"/>
        <v>45385</v>
      </c>
      <c r="C5371" s="5">
        <v>79190</v>
      </c>
    </row>
    <row r="5372" spans="1:3" x14ac:dyDescent="0.2">
      <c r="A5372" t="s">
        <v>143</v>
      </c>
      <c r="B5372" s="4">
        <f t="shared" ca="1" si="181"/>
        <v>45385</v>
      </c>
      <c r="C5372" s="5">
        <v>83075</v>
      </c>
    </row>
    <row r="5373" spans="1:3" x14ac:dyDescent="0.2">
      <c r="A5373" t="s">
        <v>148</v>
      </c>
      <c r="B5373" s="4">
        <f t="shared" ca="1" si="181"/>
        <v>45385</v>
      </c>
      <c r="C5373" s="5">
        <v>10045</v>
      </c>
    </row>
    <row r="5374" spans="1:3" x14ac:dyDescent="0.2">
      <c r="A5374" t="s">
        <v>157</v>
      </c>
      <c r="B5374" s="4">
        <f t="shared" ca="1" si="181"/>
        <v>45385</v>
      </c>
      <c r="C5374" s="5">
        <v>54475</v>
      </c>
    </row>
    <row r="5375" spans="1:3" x14ac:dyDescent="0.2">
      <c r="A5375" t="s">
        <v>161</v>
      </c>
      <c r="B5375" s="4">
        <f t="shared" ca="1" si="181"/>
        <v>45385</v>
      </c>
      <c r="C5375" s="5">
        <v>64230</v>
      </c>
    </row>
    <row r="5376" spans="1:3" x14ac:dyDescent="0.2">
      <c r="A5376" t="s">
        <v>162</v>
      </c>
      <c r="B5376" s="4">
        <f t="shared" ca="1" si="181"/>
        <v>45385</v>
      </c>
      <c r="C5376" s="5">
        <v>29435</v>
      </c>
    </row>
    <row r="5377" spans="1:3" x14ac:dyDescent="0.2">
      <c r="A5377" t="s">
        <v>176</v>
      </c>
      <c r="B5377" s="4">
        <f t="shared" ca="1" si="181"/>
        <v>45385</v>
      </c>
      <c r="C5377" s="5">
        <v>45845</v>
      </c>
    </row>
    <row r="5378" spans="1:3" x14ac:dyDescent="0.2">
      <c r="A5378" t="s">
        <v>205</v>
      </c>
      <c r="B5378" s="4">
        <f t="shared" ca="1" si="181"/>
        <v>45385</v>
      </c>
      <c r="C5378" s="5">
        <v>20645</v>
      </c>
    </row>
    <row r="5379" spans="1:3" x14ac:dyDescent="0.2">
      <c r="A5379" t="s">
        <v>313</v>
      </c>
      <c r="B5379" s="4">
        <f t="shared" ca="1" si="181"/>
        <v>45385</v>
      </c>
      <c r="C5379" s="5">
        <v>34135</v>
      </c>
    </row>
    <row r="5380" spans="1:3" x14ac:dyDescent="0.2">
      <c r="A5380" t="s">
        <v>314</v>
      </c>
      <c r="B5380" s="4">
        <f t="shared" ca="1" si="181"/>
        <v>45385</v>
      </c>
      <c r="C5380" s="5">
        <v>72550</v>
      </c>
    </row>
    <row r="5381" spans="1:3" x14ac:dyDescent="0.2">
      <c r="A5381" t="s">
        <v>360</v>
      </c>
      <c r="B5381" s="4">
        <f t="shared" ca="1" si="181"/>
        <v>45385</v>
      </c>
      <c r="C5381" s="5">
        <v>6555</v>
      </c>
    </row>
    <row r="5382" spans="1:3" x14ac:dyDescent="0.2">
      <c r="A5382" t="s">
        <v>371</v>
      </c>
      <c r="B5382" s="4">
        <f t="shared" ca="1" si="181"/>
        <v>45385</v>
      </c>
      <c r="C5382" s="5">
        <v>52750</v>
      </c>
    </row>
    <row r="5383" spans="1:3" x14ac:dyDescent="0.2">
      <c r="A5383" t="s">
        <v>372</v>
      </c>
      <c r="B5383" s="4">
        <f t="shared" ca="1" si="181"/>
        <v>45385</v>
      </c>
      <c r="C5383" s="5">
        <v>61610</v>
      </c>
    </row>
    <row r="5384" spans="1:3" x14ac:dyDescent="0.2">
      <c r="A5384" t="s">
        <v>416</v>
      </c>
      <c r="B5384" s="4">
        <f t="shared" ca="1" si="181"/>
        <v>45385</v>
      </c>
      <c r="C5384" s="5">
        <v>58695</v>
      </c>
    </row>
    <row r="5385" spans="1:3" x14ac:dyDescent="0.2">
      <c r="A5385" t="s">
        <v>93</v>
      </c>
      <c r="B5385" s="4">
        <f t="shared" ref="B5385:B5406" ca="1" si="182">TODAY()-18</f>
        <v>45386</v>
      </c>
      <c r="C5385" s="5">
        <v>64345</v>
      </c>
    </row>
    <row r="5386" spans="1:3" x14ac:dyDescent="0.2">
      <c r="A5386" t="s">
        <v>108</v>
      </c>
      <c r="B5386" s="4">
        <f t="shared" ca="1" si="182"/>
        <v>45386</v>
      </c>
      <c r="C5386" s="5">
        <v>67285</v>
      </c>
    </row>
    <row r="5387" spans="1:3" x14ac:dyDescent="0.2">
      <c r="A5387" t="s">
        <v>110</v>
      </c>
      <c r="B5387" s="4">
        <f t="shared" ca="1" si="182"/>
        <v>45386</v>
      </c>
      <c r="C5387" s="5">
        <v>52960</v>
      </c>
    </row>
    <row r="5388" spans="1:3" x14ac:dyDescent="0.2">
      <c r="A5388" t="s">
        <v>113</v>
      </c>
      <c r="B5388" s="4">
        <f t="shared" ca="1" si="182"/>
        <v>45386</v>
      </c>
      <c r="C5388" s="5">
        <v>38545</v>
      </c>
    </row>
    <row r="5389" spans="1:3" x14ac:dyDescent="0.2">
      <c r="A5389" t="s">
        <v>118</v>
      </c>
      <c r="B5389" s="4">
        <f t="shared" ca="1" si="182"/>
        <v>45386</v>
      </c>
      <c r="C5389" s="5">
        <v>13205</v>
      </c>
    </row>
    <row r="5390" spans="1:3" x14ac:dyDescent="0.2">
      <c r="A5390" t="s">
        <v>127</v>
      </c>
      <c r="B5390" s="4">
        <f t="shared" ca="1" si="182"/>
        <v>45386</v>
      </c>
      <c r="C5390" s="5">
        <v>26155</v>
      </c>
    </row>
    <row r="5391" spans="1:3" x14ac:dyDescent="0.2">
      <c r="A5391" t="s">
        <v>130</v>
      </c>
      <c r="B5391" s="4">
        <f t="shared" ca="1" si="182"/>
        <v>45386</v>
      </c>
      <c r="C5391" s="5">
        <v>17805</v>
      </c>
    </row>
    <row r="5392" spans="1:3" x14ac:dyDescent="0.2">
      <c r="A5392" t="s">
        <v>157</v>
      </c>
      <c r="B5392" s="4">
        <f t="shared" ca="1" si="182"/>
        <v>45386</v>
      </c>
      <c r="C5392" s="5">
        <v>29590</v>
      </c>
    </row>
    <row r="5393" spans="1:3" x14ac:dyDescent="0.2">
      <c r="A5393" t="s">
        <v>162</v>
      </c>
      <c r="B5393" s="4">
        <f t="shared" ca="1" si="182"/>
        <v>45386</v>
      </c>
      <c r="C5393" s="5">
        <v>71890</v>
      </c>
    </row>
    <row r="5394" spans="1:3" x14ac:dyDescent="0.2">
      <c r="A5394" t="s">
        <v>172</v>
      </c>
      <c r="B5394" s="4">
        <f t="shared" ca="1" si="182"/>
        <v>45386</v>
      </c>
      <c r="C5394" s="5">
        <v>75665</v>
      </c>
    </row>
    <row r="5395" spans="1:3" x14ac:dyDescent="0.2">
      <c r="A5395" t="s">
        <v>181</v>
      </c>
      <c r="B5395" s="4">
        <f t="shared" ca="1" si="182"/>
        <v>45386</v>
      </c>
      <c r="C5395" s="5">
        <v>72145</v>
      </c>
    </row>
    <row r="5396" spans="1:3" x14ac:dyDescent="0.2">
      <c r="A5396" t="s">
        <v>194</v>
      </c>
      <c r="B5396" s="4">
        <f t="shared" ca="1" si="182"/>
        <v>45386</v>
      </c>
      <c r="C5396" s="5">
        <v>63700</v>
      </c>
    </row>
    <row r="5397" spans="1:3" x14ac:dyDescent="0.2">
      <c r="A5397" t="s">
        <v>271</v>
      </c>
      <c r="B5397" s="4">
        <f t="shared" ca="1" si="182"/>
        <v>45386</v>
      </c>
      <c r="C5397" s="5">
        <v>75995</v>
      </c>
    </row>
    <row r="5398" spans="1:3" x14ac:dyDescent="0.2">
      <c r="A5398" t="s">
        <v>300</v>
      </c>
      <c r="B5398" s="4">
        <f t="shared" ca="1" si="182"/>
        <v>45386</v>
      </c>
      <c r="C5398" s="5">
        <v>82360</v>
      </c>
    </row>
    <row r="5399" spans="1:3" x14ac:dyDescent="0.2">
      <c r="A5399" t="s">
        <v>313</v>
      </c>
      <c r="B5399" s="4">
        <f t="shared" ca="1" si="182"/>
        <v>45386</v>
      </c>
      <c r="C5399" s="5">
        <v>34080</v>
      </c>
    </row>
    <row r="5400" spans="1:3" x14ac:dyDescent="0.2">
      <c r="A5400" t="s">
        <v>333</v>
      </c>
      <c r="B5400" s="4">
        <f t="shared" ca="1" si="182"/>
        <v>45386</v>
      </c>
      <c r="C5400" s="5">
        <v>83690</v>
      </c>
    </row>
    <row r="5401" spans="1:3" x14ac:dyDescent="0.2">
      <c r="A5401" t="s">
        <v>340</v>
      </c>
      <c r="B5401" s="4">
        <f t="shared" ca="1" si="182"/>
        <v>45386</v>
      </c>
      <c r="C5401" s="5">
        <v>27510</v>
      </c>
    </row>
    <row r="5402" spans="1:3" x14ac:dyDescent="0.2">
      <c r="A5402" t="s">
        <v>352</v>
      </c>
      <c r="B5402" s="4">
        <f t="shared" ca="1" si="182"/>
        <v>45386</v>
      </c>
      <c r="C5402" s="5">
        <v>66125</v>
      </c>
    </row>
    <row r="5403" spans="1:3" x14ac:dyDescent="0.2">
      <c r="A5403" t="s">
        <v>375</v>
      </c>
      <c r="B5403" s="4">
        <f t="shared" ca="1" si="182"/>
        <v>45386</v>
      </c>
      <c r="C5403" s="5">
        <v>37575</v>
      </c>
    </row>
    <row r="5404" spans="1:3" x14ac:dyDescent="0.2">
      <c r="A5404" t="s">
        <v>423</v>
      </c>
      <c r="B5404" s="4">
        <f t="shared" ca="1" si="182"/>
        <v>45386</v>
      </c>
      <c r="C5404" s="5">
        <v>19840</v>
      </c>
    </row>
    <row r="5405" spans="1:3" x14ac:dyDescent="0.2">
      <c r="A5405" t="s">
        <v>436</v>
      </c>
      <c r="B5405" s="4">
        <f t="shared" ca="1" si="182"/>
        <v>45386</v>
      </c>
      <c r="C5405" s="5">
        <v>8365</v>
      </c>
    </row>
    <row r="5406" spans="1:3" x14ac:dyDescent="0.2">
      <c r="A5406" t="s">
        <v>445</v>
      </c>
      <c r="B5406" s="4">
        <f t="shared" ca="1" si="182"/>
        <v>45386</v>
      </c>
      <c r="C5406" s="5">
        <v>18915</v>
      </c>
    </row>
    <row r="5407" spans="1:3" x14ac:dyDescent="0.2">
      <c r="A5407" t="s">
        <v>93</v>
      </c>
      <c r="B5407" s="4">
        <f t="shared" ref="B5407:B5442" ca="1" si="183">TODAY()-17</f>
        <v>45387</v>
      </c>
      <c r="C5407" s="5">
        <v>55735</v>
      </c>
    </row>
    <row r="5408" spans="1:3" x14ac:dyDescent="0.2">
      <c r="A5408" t="s">
        <v>108</v>
      </c>
      <c r="B5408" s="4">
        <f t="shared" ca="1" si="183"/>
        <v>45387</v>
      </c>
      <c r="C5408" s="5">
        <v>39645</v>
      </c>
    </row>
    <row r="5409" spans="1:3" x14ac:dyDescent="0.2">
      <c r="A5409" t="s">
        <v>110</v>
      </c>
      <c r="B5409" s="4">
        <f t="shared" ca="1" si="183"/>
        <v>45387</v>
      </c>
      <c r="C5409" s="5">
        <v>60525</v>
      </c>
    </row>
    <row r="5410" spans="1:3" x14ac:dyDescent="0.2">
      <c r="A5410" t="s">
        <v>113</v>
      </c>
      <c r="B5410" s="4">
        <f t="shared" ca="1" si="183"/>
        <v>45387</v>
      </c>
      <c r="C5410" s="5">
        <v>45350</v>
      </c>
    </row>
    <row r="5411" spans="1:3" x14ac:dyDescent="0.2">
      <c r="A5411" t="s">
        <v>133</v>
      </c>
      <c r="B5411" s="4">
        <f t="shared" ca="1" si="183"/>
        <v>45387</v>
      </c>
      <c r="C5411" s="5">
        <v>56580</v>
      </c>
    </row>
    <row r="5412" spans="1:3" x14ac:dyDescent="0.2">
      <c r="A5412" t="s">
        <v>148</v>
      </c>
      <c r="B5412" s="4">
        <f t="shared" ca="1" si="183"/>
        <v>45387</v>
      </c>
      <c r="C5412" s="5">
        <v>59040</v>
      </c>
    </row>
    <row r="5413" spans="1:3" x14ac:dyDescent="0.2">
      <c r="A5413" t="s">
        <v>157</v>
      </c>
      <c r="B5413" s="4">
        <f t="shared" ca="1" si="183"/>
        <v>45387</v>
      </c>
      <c r="C5413" s="5">
        <v>28705</v>
      </c>
    </row>
    <row r="5414" spans="1:3" x14ac:dyDescent="0.2">
      <c r="A5414" t="s">
        <v>158</v>
      </c>
      <c r="B5414" s="4">
        <f t="shared" ca="1" si="183"/>
        <v>45387</v>
      </c>
      <c r="C5414" s="5">
        <v>78415</v>
      </c>
    </row>
    <row r="5415" spans="1:3" x14ac:dyDescent="0.2">
      <c r="A5415" t="s">
        <v>161</v>
      </c>
      <c r="B5415" s="4">
        <f t="shared" ca="1" si="183"/>
        <v>45387</v>
      </c>
      <c r="C5415" s="5">
        <v>51195</v>
      </c>
    </row>
    <row r="5416" spans="1:3" x14ac:dyDescent="0.2">
      <c r="A5416" t="s">
        <v>162</v>
      </c>
      <c r="B5416" s="4">
        <f t="shared" ca="1" si="183"/>
        <v>45387</v>
      </c>
      <c r="C5416" s="5">
        <v>60125</v>
      </c>
    </row>
    <row r="5417" spans="1:3" x14ac:dyDescent="0.2">
      <c r="A5417" t="s">
        <v>165</v>
      </c>
      <c r="B5417" s="4">
        <f t="shared" ca="1" si="183"/>
        <v>45387</v>
      </c>
      <c r="C5417" s="5">
        <v>68290</v>
      </c>
    </row>
    <row r="5418" spans="1:3" x14ac:dyDescent="0.2">
      <c r="A5418" t="s">
        <v>172</v>
      </c>
      <c r="B5418" s="4">
        <f t="shared" ca="1" si="183"/>
        <v>45387</v>
      </c>
      <c r="C5418" s="5">
        <v>36135</v>
      </c>
    </row>
    <row r="5419" spans="1:3" x14ac:dyDescent="0.2">
      <c r="A5419" t="s">
        <v>175</v>
      </c>
      <c r="B5419" s="4">
        <f t="shared" ca="1" si="183"/>
        <v>45387</v>
      </c>
      <c r="C5419" s="5">
        <v>48300</v>
      </c>
    </row>
    <row r="5420" spans="1:3" x14ac:dyDescent="0.2">
      <c r="A5420" t="s">
        <v>176</v>
      </c>
      <c r="B5420" s="4">
        <f t="shared" ca="1" si="183"/>
        <v>45387</v>
      </c>
      <c r="C5420" s="5">
        <v>23890</v>
      </c>
    </row>
    <row r="5421" spans="1:3" x14ac:dyDescent="0.2">
      <c r="A5421" t="s">
        <v>183</v>
      </c>
      <c r="B5421" s="4">
        <f t="shared" ca="1" si="183"/>
        <v>45387</v>
      </c>
      <c r="C5421" s="5">
        <v>68720</v>
      </c>
    </row>
    <row r="5422" spans="1:3" x14ac:dyDescent="0.2">
      <c r="A5422" t="s">
        <v>208</v>
      </c>
      <c r="B5422" s="4">
        <f t="shared" ca="1" si="183"/>
        <v>45387</v>
      </c>
      <c r="C5422" s="5">
        <v>71270</v>
      </c>
    </row>
    <row r="5423" spans="1:3" x14ac:dyDescent="0.2">
      <c r="A5423" t="s">
        <v>227</v>
      </c>
      <c r="B5423" s="4">
        <f t="shared" ca="1" si="183"/>
        <v>45387</v>
      </c>
      <c r="C5423" s="5">
        <v>7625</v>
      </c>
    </row>
    <row r="5424" spans="1:3" x14ac:dyDescent="0.2">
      <c r="A5424" t="s">
        <v>243</v>
      </c>
      <c r="B5424" s="4">
        <f t="shared" ca="1" si="183"/>
        <v>45387</v>
      </c>
      <c r="C5424" s="5">
        <v>13020</v>
      </c>
    </row>
    <row r="5425" spans="1:3" x14ac:dyDescent="0.2">
      <c r="A5425" t="s">
        <v>245</v>
      </c>
      <c r="B5425" s="4">
        <f t="shared" ca="1" si="183"/>
        <v>45387</v>
      </c>
      <c r="C5425" s="5">
        <v>32230</v>
      </c>
    </row>
    <row r="5426" spans="1:3" x14ac:dyDescent="0.2">
      <c r="A5426" t="s">
        <v>276</v>
      </c>
      <c r="B5426" s="4">
        <f t="shared" ca="1" si="183"/>
        <v>45387</v>
      </c>
      <c r="C5426" s="5">
        <v>68960</v>
      </c>
    </row>
    <row r="5427" spans="1:3" x14ac:dyDescent="0.2">
      <c r="A5427" t="s">
        <v>301</v>
      </c>
      <c r="B5427" s="4">
        <f t="shared" ca="1" si="183"/>
        <v>45387</v>
      </c>
      <c r="C5427" s="5">
        <v>69745</v>
      </c>
    </row>
    <row r="5428" spans="1:3" x14ac:dyDescent="0.2">
      <c r="A5428" t="s">
        <v>302</v>
      </c>
      <c r="B5428" s="4">
        <f t="shared" ca="1" si="183"/>
        <v>45387</v>
      </c>
      <c r="C5428" s="5">
        <v>5305</v>
      </c>
    </row>
    <row r="5429" spans="1:3" x14ac:dyDescent="0.2">
      <c r="A5429" t="s">
        <v>314</v>
      </c>
      <c r="B5429" s="4">
        <f t="shared" ca="1" si="183"/>
        <v>45387</v>
      </c>
      <c r="C5429" s="5">
        <v>47710</v>
      </c>
    </row>
    <row r="5430" spans="1:3" x14ac:dyDescent="0.2">
      <c r="A5430" t="s">
        <v>328</v>
      </c>
      <c r="B5430" s="4">
        <f t="shared" ca="1" si="183"/>
        <v>45387</v>
      </c>
      <c r="C5430" s="5">
        <v>37065</v>
      </c>
    </row>
    <row r="5431" spans="1:3" x14ac:dyDescent="0.2">
      <c r="A5431" t="s">
        <v>352</v>
      </c>
      <c r="B5431" s="4">
        <f t="shared" ca="1" si="183"/>
        <v>45387</v>
      </c>
      <c r="C5431" s="5">
        <v>30350</v>
      </c>
    </row>
    <row r="5432" spans="1:3" x14ac:dyDescent="0.2">
      <c r="A5432" t="s">
        <v>357</v>
      </c>
      <c r="B5432" s="4">
        <f t="shared" ca="1" si="183"/>
        <v>45387</v>
      </c>
      <c r="C5432" s="5">
        <v>75300</v>
      </c>
    </row>
    <row r="5433" spans="1:3" x14ac:dyDescent="0.2">
      <c r="A5433" t="s">
        <v>360</v>
      </c>
      <c r="B5433" s="4">
        <f t="shared" ca="1" si="183"/>
        <v>45387</v>
      </c>
      <c r="C5433" s="5">
        <v>42340</v>
      </c>
    </row>
    <row r="5434" spans="1:3" x14ac:dyDescent="0.2">
      <c r="A5434" t="s">
        <v>381</v>
      </c>
      <c r="B5434" s="4">
        <f t="shared" ca="1" si="183"/>
        <v>45387</v>
      </c>
      <c r="C5434" s="5">
        <v>24535</v>
      </c>
    </row>
    <row r="5435" spans="1:3" x14ac:dyDescent="0.2">
      <c r="A5435" t="s">
        <v>389</v>
      </c>
      <c r="B5435" s="4">
        <f t="shared" ca="1" si="183"/>
        <v>45387</v>
      </c>
      <c r="C5435" s="5">
        <v>19735</v>
      </c>
    </row>
    <row r="5436" spans="1:3" x14ac:dyDescent="0.2">
      <c r="A5436" t="s">
        <v>393</v>
      </c>
      <c r="B5436" s="4">
        <f t="shared" ca="1" si="183"/>
        <v>45387</v>
      </c>
      <c r="C5436" s="5">
        <v>64755</v>
      </c>
    </row>
    <row r="5437" spans="1:3" x14ac:dyDescent="0.2">
      <c r="A5437" t="s">
        <v>400</v>
      </c>
      <c r="B5437" s="4">
        <f t="shared" ca="1" si="183"/>
        <v>45387</v>
      </c>
      <c r="C5437" s="5">
        <v>66890</v>
      </c>
    </row>
    <row r="5438" spans="1:3" x14ac:dyDescent="0.2">
      <c r="A5438" t="s">
        <v>405</v>
      </c>
      <c r="B5438" s="4">
        <f t="shared" ca="1" si="183"/>
        <v>45387</v>
      </c>
      <c r="C5438" s="5">
        <v>10010</v>
      </c>
    </row>
    <row r="5439" spans="1:3" x14ac:dyDescent="0.2">
      <c r="A5439" t="s">
        <v>408</v>
      </c>
      <c r="B5439" s="4">
        <f t="shared" ca="1" si="183"/>
        <v>45387</v>
      </c>
      <c r="C5439" s="5">
        <v>42570</v>
      </c>
    </row>
    <row r="5440" spans="1:3" x14ac:dyDescent="0.2">
      <c r="A5440" t="s">
        <v>415</v>
      </c>
      <c r="B5440" s="4">
        <f t="shared" ca="1" si="183"/>
        <v>45387</v>
      </c>
      <c r="C5440" s="5">
        <v>30740</v>
      </c>
    </row>
    <row r="5441" spans="1:3" x14ac:dyDescent="0.2">
      <c r="A5441" t="s">
        <v>423</v>
      </c>
      <c r="B5441" s="4">
        <f t="shared" ca="1" si="183"/>
        <v>45387</v>
      </c>
      <c r="C5441" s="5">
        <v>76450</v>
      </c>
    </row>
    <row r="5442" spans="1:3" x14ac:dyDescent="0.2">
      <c r="A5442" t="s">
        <v>430</v>
      </c>
      <c r="B5442" s="4">
        <f t="shared" ca="1" si="183"/>
        <v>45387</v>
      </c>
      <c r="C5442" s="5">
        <v>46185</v>
      </c>
    </row>
    <row r="5443" spans="1:3" x14ac:dyDescent="0.2">
      <c r="A5443" t="s">
        <v>80</v>
      </c>
      <c r="B5443" s="4">
        <f t="shared" ref="B5443:B5467" ca="1" si="184">TODAY()-16</f>
        <v>45388</v>
      </c>
      <c r="C5443" s="5">
        <v>76360</v>
      </c>
    </row>
    <row r="5444" spans="1:3" x14ac:dyDescent="0.2">
      <c r="A5444" t="s">
        <v>110</v>
      </c>
      <c r="B5444" s="4">
        <f t="shared" ca="1" si="184"/>
        <v>45388</v>
      </c>
      <c r="C5444" s="5">
        <v>66115</v>
      </c>
    </row>
    <row r="5445" spans="1:3" x14ac:dyDescent="0.2">
      <c r="A5445" t="s">
        <v>113</v>
      </c>
      <c r="B5445" s="4">
        <f t="shared" ca="1" si="184"/>
        <v>45388</v>
      </c>
      <c r="C5445" s="5">
        <v>25140</v>
      </c>
    </row>
    <row r="5446" spans="1:3" x14ac:dyDescent="0.2">
      <c r="A5446" t="s">
        <v>118</v>
      </c>
      <c r="B5446" s="4">
        <f t="shared" ca="1" si="184"/>
        <v>45388</v>
      </c>
      <c r="C5446" s="5">
        <v>84130</v>
      </c>
    </row>
    <row r="5447" spans="1:3" x14ac:dyDescent="0.2">
      <c r="A5447" t="s">
        <v>130</v>
      </c>
      <c r="B5447" s="4">
        <f t="shared" ca="1" si="184"/>
        <v>45388</v>
      </c>
      <c r="C5447" s="5">
        <v>76090</v>
      </c>
    </row>
    <row r="5448" spans="1:3" x14ac:dyDescent="0.2">
      <c r="A5448" t="s">
        <v>157</v>
      </c>
      <c r="B5448" s="4">
        <f t="shared" ca="1" si="184"/>
        <v>45388</v>
      </c>
      <c r="C5448" s="5">
        <v>66950</v>
      </c>
    </row>
    <row r="5449" spans="1:3" x14ac:dyDescent="0.2">
      <c r="A5449" t="s">
        <v>161</v>
      </c>
      <c r="B5449" s="4">
        <f t="shared" ca="1" si="184"/>
        <v>45388</v>
      </c>
      <c r="C5449" s="5">
        <v>76490</v>
      </c>
    </row>
    <row r="5450" spans="1:3" x14ac:dyDescent="0.2">
      <c r="A5450" t="s">
        <v>248</v>
      </c>
      <c r="B5450" s="4">
        <f t="shared" ca="1" si="184"/>
        <v>45388</v>
      </c>
      <c r="C5450" s="5">
        <v>84145</v>
      </c>
    </row>
    <row r="5451" spans="1:3" x14ac:dyDescent="0.2">
      <c r="A5451" t="s">
        <v>261</v>
      </c>
      <c r="B5451" s="4">
        <f t="shared" ca="1" si="184"/>
        <v>45388</v>
      </c>
      <c r="C5451" s="5">
        <v>83285</v>
      </c>
    </row>
    <row r="5452" spans="1:3" x14ac:dyDescent="0.2">
      <c r="A5452" t="s">
        <v>276</v>
      </c>
      <c r="B5452" s="4">
        <f t="shared" ca="1" si="184"/>
        <v>45388</v>
      </c>
      <c r="C5452" s="5">
        <v>8180</v>
      </c>
    </row>
    <row r="5453" spans="1:3" x14ac:dyDescent="0.2">
      <c r="A5453" t="s">
        <v>313</v>
      </c>
      <c r="B5453" s="4">
        <f t="shared" ca="1" si="184"/>
        <v>45388</v>
      </c>
      <c r="C5453" s="5">
        <v>74050</v>
      </c>
    </row>
    <row r="5454" spans="1:3" x14ac:dyDescent="0.2">
      <c r="A5454" t="s">
        <v>314</v>
      </c>
      <c r="B5454" s="4">
        <f t="shared" ca="1" si="184"/>
        <v>45388</v>
      </c>
      <c r="C5454" s="5">
        <v>44645</v>
      </c>
    </row>
    <row r="5455" spans="1:3" x14ac:dyDescent="0.2">
      <c r="A5455" t="s">
        <v>333</v>
      </c>
      <c r="B5455" s="4">
        <f t="shared" ca="1" si="184"/>
        <v>45388</v>
      </c>
      <c r="C5455" s="5">
        <v>15805</v>
      </c>
    </row>
    <row r="5456" spans="1:3" x14ac:dyDescent="0.2">
      <c r="A5456" t="s">
        <v>340</v>
      </c>
      <c r="B5456" s="4">
        <f t="shared" ca="1" si="184"/>
        <v>45388</v>
      </c>
      <c r="C5456" s="5">
        <v>25710</v>
      </c>
    </row>
    <row r="5457" spans="1:3" x14ac:dyDescent="0.2">
      <c r="A5457" t="s">
        <v>347</v>
      </c>
      <c r="B5457" s="4">
        <f t="shared" ca="1" si="184"/>
        <v>45388</v>
      </c>
      <c r="C5457" s="5">
        <v>20210</v>
      </c>
    </row>
    <row r="5458" spans="1:3" x14ac:dyDescent="0.2">
      <c r="A5458" t="s">
        <v>363</v>
      </c>
      <c r="B5458" s="4">
        <f t="shared" ca="1" si="184"/>
        <v>45388</v>
      </c>
      <c r="C5458" s="5">
        <v>53455</v>
      </c>
    </row>
    <row r="5459" spans="1:3" x14ac:dyDescent="0.2">
      <c r="A5459" t="s">
        <v>405</v>
      </c>
      <c r="B5459" s="4">
        <f t="shared" ca="1" si="184"/>
        <v>45388</v>
      </c>
      <c r="C5459" s="5">
        <v>32655</v>
      </c>
    </row>
    <row r="5460" spans="1:3" x14ac:dyDescent="0.2">
      <c r="A5460" t="s">
        <v>408</v>
      </c>
      <c r="B5460" s="4">
        <f t="shared" ca="1" si="184"/>
        <v>45388</v>
      </c>
      <c r="C5460" s="5">
        <v>49485</v>
      </c>
    </row>
    <row r="5461" spans="1:3" x14ac:dyDescent="0.2">
      <c r="A5461" t="s">
        <v>413</v>
      </c>
      <c r="B5461" s="4">
        <f t="shared" ca="1" si="184"/>
        <v>45388</v>
      </c>
      <c r="C5461" s="5">
        <v>45045</v>
      </c>
    </row>
    <row r="5462" spans="1:3" x14ac:dyDescent="0.2">
      <c r="A5462" t="s">
        <v>415</v>
      </c>
      <c r="B5462" s="4">
        <f t="shared" ca="1" si="184"/>
        <v>45388</v>
      </c>
      <c r="C5462" s="5">
        <v>72705</v>
      </c>
    </row>
    <row r="5463" spans="1:3" x14ac:dyDescent="0.2">
      <c r="A5463" t="s">
        <v>416</v>
      </c>
      <c r="B5463" s="4">
        <f t="shared" ca="1" si="184"/>
        <v>45388</v>
      </c>
      <c r="C5463" s="5">
        <v>74320</v>
      </c>
    </row>
    <row r="5464" spans="1:3" x14ac:dyDescent="0.2">
      <c r="A5464" t="s">
        <v>427</v>
      </c>
      <c r="B5464" s="4">
        <f t="shared" ca="1" si="184"/>
        <v>45388</v>
      </c>
      <c r="C5464" s="5">
        <v>67845</v>
      </c>
    </row>
    <row r="5465" spans="1:3" x14ac:dyDescent="0.2">
      <c r="A5465" t="s">
        <v>430</v>
      </c>
      <c r="B5465" s="4">
        <f t="shared" ca="1" si="184"/>
        <v>45388</v>
      </c>
      <c r="C5465" s="5">
        <v>23570</v>
      </c>
    </row>
    <row r="5466" spans="1:3" x14ac:dyDescent="0.2">
      <c r="A5466" t="s">
        <v>441</v>
      </c>
      <c r="B5466" s="4">
        <f t="shared" ca="1" si="184"/>
        <v>45388</v>
      </c>
      <c r="C5466" s="5">
        <v>22620</v>
      </c>
    </row>
    <row r="5467" spans="1:3" x14ac:dyDescent="0.2">
      <c r="A5467" t="s">
        <v>445</v>
      </c>
      <c r="B5467" s="4">
        <f t="shared" ca="1" si="184"/>
        <v>45388</v>
      </c>
      <c r="C5467" s="5">
        <v>42615</v>
      </c>
    </row>
    <row r="5468" spans="1:3" x14ac:dyDescent="0.2">
      <c r="A5468" t="s">
        <v>66</v>
      </c>
      <c r="B5468" s="4">
        <f t="shared" ref="B5468:B5496" ca="1" si="185">TODAY()-15</f>
        <v>45389</v>
      </c>
      <c r="C5468" s="5">
        <v>50050</v>
      </c>
    </row>
    <row r="5469" spans="1:3" x14ac:dyDescent="0.2">
      <c r="A5469" t="s">
        <v>78</v>
      </c>
      <c r="B5469" s="4">
        <f t="shared" ca="1" si="185"/>
        <v>45389</v>
      </c>
      <c r="C5469" s="5">
        <v>27570</v>
      </c>
    </row>
    <row r="5470" spans="1:3" x14ac:dyDescent="0.2">
      <c r="A5470" t="s">
        <v>103</v>
      </c>
      <c r="B5470" s="4">
        <f t="shared" ca="1" si="185"/>
        <v>45389</v>
      </c>
      <c r="C5470" s="5">
        <v>58455</v>
      </c>
    </row>
    <row r="5471" spans="1:3" x14ac:dyDescent="0.2">
      <c r="A5471" t="s">
        <v>110</v>
      </c>
      <c r="B5471" s="4">
        <f t="shared" ca="1" si="185"/>
        <v>45389</v>
      </c>
      <c r="C5471" s="5">
        <v>40320</v>
      </c>
    </row>
    <row r="5472" spans="1:3" x14ac:dyDescent="0.2">
      <c r="A5472" t="s">
        <v>118</v>
      </c>
      <c r="B5472" s="4">
        <f t="shared" ca="1" si="185"/>
        <v>45389</v>
      </c>
      <c r="C5472" s="5">
        <v>74115</v>
      </c>
    </row>
    <row r="5473" spans="1:3" x14ac:dyDescent="0.2">
      <c r="A5473" t="s">
        <v>125</v>
      </c>
      <c r="B5473" s="4">
        <f t="shared" ca="1" si="185"/>
        <v>45389</v>
      </c>
      <c r="C5473" s="5">
        <v>25335</v>
      </c>
    </row>
    <row r="5474" spans="1:3" x14ac:dyDescent="0.2">
      <c r="A5474" t="s">
        <v>133</v>
      </c>
      <c r="B5474" s="4">
        <f t="shared" ca="1" si="185"/>
        <v>45389</v>
      </c>
      <c r="C5474" s="5">
        <v>54250</v>
      </c>
    </row>
    <row r="5475" spans="1:3" x14ac:dyDescent="0.2">
      <c r="A5475" t="s">
        <v>155</v>
      </c>
      <c r="B5475" s="4">
        <f t="shared" ca="1" si="185"/>
        <v>45389</v>
      </c>
      <c r="C5475" s="5">
        <v>33105</v>
      </c>
    </row>
    <row r="5476" spans="1:3" x14ac:dyDescent="0.2">
      <c r="A5476" t="s">
        <v>157</v>
      </c>
      <c r="B5476" s="4">
        <f t="shared" ca="1" si="185"/>
        <v>45389</v>
      </c>
      <c r="C5476" s="5">
        <v>40270</v>
      </c>
    </row>
    <row r="5477" spans="1:3" x14ac:dyDescent="0.2">
      <c r="A5477" t="s">
        <v>161</v>
      </c>
      <c r="B5477" s="4">
        <f t="shared" ca="1" si="185"/>
        <v>45389</v>
      </c>
      <c r="C5477" s="5">
        <v>42960</v>
      </c>
    </row>
    <row r="5478" spans="1:3" x14ac:dyDescent="0.2">
      <c r="A5478" t="s">
        <v>172</v>
      </c>
      <c r="B5478" s="4">
        <f t="shared" ca="1" si="185"/>
        <v>45389</v>
      </c>
      <c r="C5478" s="5">
        <v>19775</v>
      </c>
    </row>
    <row r="5479" spans="1:3" x14ac:dyDescent="0.2">
      <c r="A5479" t="s">
        <v>183</v>
      </c>
      <c r="B5479" s="4">
        <f t="shared" ca="1" si="185"/>
        <v>45389</v>
      </c>
      <c r="C5479" s="5">
        <v>69140</v>
      </c>
    </row>
    <row r="5480" spans="1:3" x14ac:dyDescent="0.2">
      <c r="A5480" t="s">
        <v>198</v>
      </c>
      <c r="B5480" s="4">
        <f t="shared" ca="1" si="185"/>
        <v>45389</v>
      </c>
      <c r="C5480" s="5">
        <v>33065</v>
      </c>
    </row>
    <row r="5481" spans="1:3" x14ac:dyDescent="0.2">
      <c r="A5481" t="s">
        <v>208</v>
      </c>
      <c r="B5481" s="4">
        <f t="shared" ca="1" si="185"/>
        <v>45389</v>
      </c>
      <c r="C5481" s="5">
        <v>29700</v>
      </c>
    </row>
    <row r="5482" spans="1:3" x14ac:dyDescent="0.2">
      <c r="A5482" t="s">
        <v>227</v>
      </c>
      <c r="B5482" s="4">
        <f t="shared" ca="1" si="185"/>
        <v>45389</v>
      </c>
      <c r="C5482" s="5">
        <v>28590</v>
      </c>
    </row>
    <row r="5483" spans="1:3" x14ac:dyDescent="0.2">
      <c r="A5483" t="s">
        <v>242</v>
      </c>
      <c r="B5483" s="4">
        <f t="shared" ca="1" si="185"/>
        <v>45389</v>
      </c>
      <c r="C5483" s="5">
        <v>67675</v>
      </c>
    </row>
    <row r="5484" spans="1:3" x14ac:dyDescent="0.2">
      <c r="A5484" t="s">
        <v>244</v>
      </c>
      <c r="B5484" s="4">
        <f t="shared" ca="1" si="185"/>
        <v>45389</v>
      </c>
      <c r="C5484" s="5">
        <v>65555</v>
      </c>
    </row>
    <row r="5485" spans="1:3" x14ac:dyDescent="0.2">
      <c r="A5485" t="s">
        <v>261</v>
      </c>
      <c r="B5485" s="4">
        <f t="shared" ca="1" si="185"/>
        <v>45389</v>
      </c>
      <c r="C5485" s="5">
        <v>13975</v>
      </c>
    </row>
    <row r="5486" spans="1:3" x14ac:dyDescent="0.2">
      <c r="A5486" t="s">
        <v>300</v>
      </c>
      <c r="B5486" s="4">
        <f t="shared" ca="1" si="185"/>
        <v>45389</v>
      </c>
      <c r="C5486" s="5">
        <v>23050</v>
      </c>
    </row>
    <row r="5487" spans="1:3" x14ac:dyDescent="0.2">
      <c r="A5487" t="s">
        <v>301</v>
      </c>
      <c r="B5487" s="4">
        <f t="shared" ca="1" si="185"/>
        <v>45389</v>
      </c>
      <c r="C5487" s="5">
        <v>61575</v>
      </c>
    </row>
    <row r="5488" spans="1:3" x14ac:dyDescent="0.2">
      <c r="A5488" t="s">
        <v>320</v>
      </c>
      <c r="B5488" s="4">
        <f t="shared" ca="1" si="185"/>
        <v>45389</v>
      </c>
      <c r="C5488" s="5">
        <v>30825</v>
      </c>
    </row>
    <row r="5489" spans="1:3" x14ac:dyDescent="0.2">
      <c r="A5489" t="s">
        <v>333</v>
      </c>
      <c r="B5489" s="4">
        <f t="shared" ca="1" si="185"/>
        <v>45389</v>
      </c>
      <c r="C5489" s="5">
        <v>33565</v>
      </c>
    </row>
    <row r="5490" spans="1:3" x14ac:dyDescent="0.2">
      <c r="A5490" t="s">
        <v>340</v>
      </c>
      <c r="B5490" s="4">
        <f t="shared" ca="1" si="185"/>
        <v>45389</v>
      </c>
      <c r="C5490" s="5">
        <v>27380</v>
      </c>
    </row>
    <row r="5491" spans="1:3" x14ac:dyDescent="0.2">
      <c r="A5491" t="s">
        <v>388</v>
      </c>
      <c r="B5491" s="4">
        <f t="shared" ca="1" si="185"/>
        <v>45389</v>
      </c>
      <c r="C5491" s="5">
        <v>63045</v>
      </c>
    </row>
    <row r="5492" spans="1:3" x14ac:dyDescent="0.2">
      <c r="A5492" t="s">
        <v>405</v>
      </c>
      <c r="B5492" s="4">
        <f t="shared" ca="1" si="185"/>
        <v>45389</v>
      </c>
      <c r="C5492" s="5">
        <v>27300</v>
      </c>
    </row>
    <row r="5493" spans="1:3" x14ac:dyDescent="0.2">
      <c r="A5493" t="s">
        <v>408</v>
      </c>
      <c r="B5493" s="4">
        <f t="shared" ca="1" si="185"/>
        <v>45389</v>
      </c>
      <c r="C5493" s="5">
        <v>52280</v>
      </c>
    </row>
    <row r="5494" spans="1:3" x14ac:dyDescent="0.2">
      <c r="A5494" t="s">
        <v>415</v>
      </c>
      <c r="B5494" s="4">
        <f t="shared" ca="1" si="185"/>
        <v>45389</v>
      </c>
      <c r="C5494" s="5">
        <v>20130</v>
      </c>
    </row>
    <row r="5495" spans="1:3" x14ac:dyDescent="0.2">
      <c r="A5495" t="s">
        <v>430</v>
      </c>
      <c r="B5495" s="4">
        <f t="shared" ca="1" si="185"/>
        <v>45389</v>
      </c>
      <c r="C5495" s="5">
        <v>27610</v>
      </c>
    </row>
    <row r="5496" spans="1:3" x14ac:dyDescent="0.2">
      <c r="A5496" t="s">
        <v>441</v>
      </c>
      <c r="B5496" s="4">
        <f t="shared" ca="1" si="185"/>
        <v>45389</v>
      </c>
      <c r="C5496" s="5">
        <v>42985</v>
      </c>
    </row>
    <row r="5497" spans="1:3" x14ac:dyDescent="0.2">
      <c r="A5497" t="s">
        <v>70</v>
      </c>
      <c r="B5497" s="4">
        <f t="shared" ref="B5497:B5516" ca="1" si="186">TODAY()-14</f>
        <v>45390</v>
      </c>
      <c r="C5497" s="5">
        <v>67180</v>
      </c>
    </row>
    <row r="5498" spans="1:3" x14ac:dyDescent="0.2">
      <c r="A5498" t="s">
        <v>72</v>
      </c>
      <c r="B5498" s="4">
        <f t="shared" ca="1" si="186"/>
        <v>45390</v>
      </c>
      <c r="C5498" s="5">
        <v>48605</v>
      </c>
    </row>
    <row r="5499" spans="1:3" x14ac:dyDescent="0.2">
      <c r="A5499" t="s">
        <v>78</v>
      </c>
      <c r="B5499" s="4">
        <f t="shared" ca="1" si="186"/>
        <v>45390</v>
      </c>
      <c r="C5499" s="5">
        <v>54220</v>
      </c>
    </row>
    <row r="5500" spans="1:3" x14ac:dyDescent="0.2">
      <c r="A5500" t="s">
        <v>80</v>
      </c>
      <c r="B5500" s="4">
        <f t="shared" ca="1" si="186"/>
        <v>45390</v>
      </c>
      <c r="C5500" s="5">
        <v>84905</v>
      </c>
    </row>
    <row r="5501" spans="1:3" x14ac:dyDescent="0.2">
      <c r="A5501" t="s">
        <v>93</v>
      </c>
      <c r="B5501" s="4">
        <f t="shared" ca="1" si="186"/>
        <v>45390</v>
      </c>
      <c r="C5501" s="5">
        <v>51550</v>
      </c>
    </row>
    <row r="5502" spans="1:3" x14ac:dyDescent="0.2">
      <c r="A5502" t="s">
        <v>97</v>
      </c>
      <c r="B5502" s="4">
        <f t="shared" ca="1" si="186"/>
        <v>45390</v>
      </c>
      <c r="C5502" s="5">
        <v>10940</v>
      </c>
    </row>
    <row r="5503" spans="1:3" x14ac:dyDescent="0.2">
      <c r="A5503" t="s">
        <v>118</v>
      </c>
      <c r="B5503" s="4">
        <f t="shared" ca="1" si="186"/>
        <v>45390</v>
      </c>
      <c r="C5503" s="5">
        <v>48580</v>
      </c>
    </row>
    <row r="5504" spans="1:3" x14ac:dyDescent="0.2">
      <c r="A5504" t="s">
        <v>133</v>
      </c>
      <c r="B5504" s="4">
        <f t="shared" ca="1" si="186"/>
        <v>45390</v>
      </c>
      <c r="C5504" s="5">
        <v>17390</v>
      </c>
    </row>
    <row r="5505" spans="1:3" x14ac:dyDescent="0.2">
      <c r="A5505" t="s">
        <v>140</v>
      </c>
      <c r="B5505" s="4">
        <f t="shared" ca="1" si="186"/>
        <v>45390</v>
      </c>
      <c r="C5505" s="5">
        <v>40645</v>
      </c>
    </row>
    <row r="5506" spans="1:3" x14ac:dyDescent="0.2">
      <c r="A5506" t="s">
        <v>175</v>
      </c>
      <c r="B5506" s="4">
        <f t="shared" ca="1" si="186"/>
        <v>45390</v>
      </c>
      <c r="C5506" s="5">
        <v>28360</v>
      </c>
    </row>
    <row r="5507" spans="1:3" x14ac:dyDescent="0.2">
      <c r="A5507" t="s">
        <v>176</v>
      </c>
      <c r="B5507" s="4">
        <f t="shared" ca="1" si="186"/>
        <v>45390</v>
      </c>
      <c r="C5507" s="5">
        <v>11650</v>
      </c>
    </row>
    <row r="5508" spans="1:3" x14ac:dyDescent="0.2">
      <c r="A5508" t="s">
        <v>227</v>
      </c>
      <c r="B5508" s="4">
        <f t="shared" ca="1" si="186"/>
        <v>45390</v>
      </c>
      <c r="C5508" s="5">
        <v>79850</v>
      </c>
    </row>
    <row r="5509" spans="1:3" x14ac:dyDescent="0.2">
      <c r="A5509" t="s">
        <v>313</v>
      </c>
      <c r="B5509" s="4">
        <f t="shared" ca="1" si="186"/>
        <v>45390</v>
      </c>
      <c r="C5509" s="5">
        <v>42695</v>
      </c>
    </row>
    <row r="5510" spans="1:3" x14ac:dyDescent="0.2">
      <c r="A5510" t="s">
        <v>337</v>
      </c>
      <c r="B5510" s="4">
        <f t="shared" ca="1" si="186"/>
        <v>45390</v>
      </c>
      <c r="C5510" s="5">
        <v>40100</v>
      </c>
    </row>
    <row r="5511" spans="1:3" x14ac:dyDescent="0.2">
      <c r="A5511" t="s">
        <v>340</v>
      </c>
      <c r="B5511" s="4">
        <f t="shared" ca="1" si="186"/>
        <v>45390</v>
      </c>
      <c r="C5511" s="5">
        <v>16460</v>
      </c>
    </row>
    <row r="5512" spans="1:3" x14ac:dyDescent="0.2">
      <c r="A5512" t="s">
        <v>352</v>
      </c>
      <c r="B5512" s="4">
        <f t="shared" ca="1" si="186"/>
        <v>45390</v>
      </c>
      <c r="C5512" s="5">
        <v>9375</v>
      </c>
    </row>
    <row r="5513" spans="1:3" x14ac:dyDescent="0.2">
      <c r="A5513" t="s">
        <v>357</v>
      </c>
      <c r="B5513" s="4">
        <f t="shared" ca="1" si="186"/>
        <v>45390</v>
      </c>
      <c r="C5513" s="5">
        <v>27455</v>
      </c>
    </row>
    <row r="5514" spans="1:3" x14ac:dyDescent="0.2">
      <c r="A5514" t="s">
        <v>375</v>
      </c>
      <c r="B5514" s="4">
        <f t="shared" ca="1" si="186"/>
        <v>45390</v>
      </c>
      <c r="C5514" s="5">
        <v>26285</v>
      </c>
    </row>
    <row r="5515" spans="1:3" x14ac:dyDescent="0.2">
      <c r="A5515" t="s">
        <v>415</v>
      </c>
      <c r="B5515" s="4">
        <f t="shared" ca="1" si="186"/>
        <v>45390</v>
      </c>
      <c r="C5515" s="5">
        <v>14640</v>
      </c>
    </row>
    <row r="5516" spans="1:3" x14ac:dyDescent="0.2">
      <c r="A5516" t="s">
        <v>436</v>
      </c>
      <c r="B5516" s="4">
        <f t="shared" ca="1" si="186"/>
        <v>45390</v>
      </c>
      <c r="C5516" s="5">
        <v>66290</v>
      </c>
    </row>
    <row r="5517" spans="1:3" x14ac:dyDescent="0.2">
      <c r="A5517" t="s">
        <v>51</v>
      </c>
      <c r="B5517" s="4">
        <f t="shared" ref="B5517:B5546" ca="1" si="187">TODAY()-13</f>
        <v>45391</v>
      </c>
      <c r="C5517" s="5">
        <v>71175</v>
      </c>
    </row>
    <row r="5518" spans="1:3" x14ac:dyDescent="0.2">
      <c r="A5518" t="s">
        <v>59</v>
      </c>
      <c r="B5518" s="4">
        <f t="shared" ca="1" si="187"/>
        <v>45391</v>
      </c>
      <c r="C5518" s="5">
        <v>82005</v>
      </c>
    </row>
    <row r="5519" spans="1:3" x14ac:dyDescent="0.2">
      <c r="A5519" t="s">
        <v>66</v>
      </c>
      <c r="B5519" s="4">
        <f t="shared" ca="1" si="187"/>
        <v>45391</v>
      </c>
      <c r="C5519" s="5">
        <v>63145</v>
      </c>
    </row>
    <row r="5520" spans="1:3" x14ac:dyDescent="0.2">
      <c r="A5520" t="s">
        <v>80</v>
      </c>
      <c r="B5520" s="4">
        <f t="shared" ca="1" si="187"/>
        <v>45391</v>
      </c>
      <c r="C5520" s="5">
        <v>24390</v>
      </c>
    </row>
    <row r="5521" spans="1:3" x14ac:dyDescent="0.2">
      <c r="A5521" t="s">
        <v>93</v>
      </c>
      <c r="B5521" s="4">
        <f t="shared" ca="1" si="187"/>
        <v>45391</v>
      </c>
      <c r="C5521" s="5">
        <v>74575</v>
      </c>
    </row>
    <row r="5522" spans="1:3" x14ac:dyDescent="0.2">
      <c r="A5522" t="s">
        <v>96</v>
      </c>
      <c r="B5522" s="4">
        <f t="shared" ca="1" si="187"/>
        <v>45391</v>
      </c>
      <c r="C5522" s="5">
        <v>11795</v>
      </c>
    </row>
    <row r="5523" spans="1:3" x14ac:dyDescent="0.2">
      <c r="A5523" t="s">
        <v>103</v>
      </c>
      <c r="B5523" s="4">
        <f t="shared" ca="1" si="187"/>
        <v>45391</v>
      </c>
      <c r="C5523" s="5">
        <v>30585</v>
      </c>
    </row>
    <row r="5524" spans="1:3" x14ac:dyDescent="0.2">
      <c r="A5524" t="s">
        <v>110</v>
      </c>
      <c r="B5524" s="4">
        <f t="shared" ca="1" si="187"/>
        <v>45391</v>
      </c>
      <c r="C5524" s="5">
        <v>26940</v>
      </c>
    </row>
    <row r="5525" spans="1:3" x14ac:dyDescent="0.2">
      <c r="A5525" t="s">
        <v>127</v>
      </c>
      <c r="B5525" s="4">
        <f t="shared" ca="1" si="187"/>
        <v>45391</v>
      </c>
      <c r="C5525" s="5">
        <v>64770</v>
      </c>
    </row>
    <row r="5526" spans="1:3" x14ac:dyDescent="0.2">
      <c r="A5526" t="s">
        <v>140</v>
      </c>
      <c r="B5526" s="4">
        <f t="shared" ca="1" si="187"/>
        <v>45391</v>
      </c>
      <c r="C5526" s="5">
        <v>35855</v>
      </c>
    </row>
    <row r="5527" spans="1:3" x14ac:dyDescent="0.2">
      <c r="A5527" t="s">
        <v>141</v>
      </c>
      <c r="B5527" s="4">
        <f t="shared" ca="1" si="187"/>
        <v>45391</v>
      </c>
      <c r="C5527" s="5">
        <v>82075</v>
      </c>
    </row>
    <row r="5528" spans="1:3" x14ac:dyDescent="0.2">
      <c r="A5528" t="s">
        <v>152</v>
      </c>
      <c r="B5528" s="4">
        <f t="shared" ca="1" si="187"/>
        <v>45391</v>
      </c>
      <c r="C5528" s="5">
        <v>55700</v>
      </c>
    </row>
    <row r="5529" spans="1:3" x14ac:dyDescent="0.2">
      <c r="A5529" t="s">
        <v>162</v>
      </c>
      <c r="B5529" s="4">
        <f t="shared" ca="1" si="187"/>
        <v>45391</v>
      </c>
      <c r="C5529" s="5">
        <v>62045</v>
      </c>
    </row>
    <row r="5530" spans="1:3" x14ac:dyDescent="0.2">
      <c r="A5530" t="s">
        <v>165</v>
      </c>
      <c r="B5530" s="4">
        <f t="shared" ca="1" si="187"/>
        <v>45391</v>
      </c>
      <c r="C5530" s="5">
        <v>80675</v>
      </c>
    </row>
    <row r="5531" spans="1:3" x14ac:dyDescent="0.2">
      <c r="A5531" t="s">
        <v>183</v>
      </c>
      <c r="B5531" s="4">
        <f t="shared" ca="1" si="187"/>
        <v>45391</v>
      </c>
      <c r="C5531" s="5">
        <v>21070</v>
      </c>
    </row>
    <row r="5532" spans="1:3" x14ac:dyDescent="0.2">
      <c r="A5532" t="s">
        <v>187</v>
      </c>
      <c r="B5532" s="4">
        <f t="shared" ca="1" si="187"/>
        <v>45391</v>
      </c>
      <c r="C5532" s="5">
        <v>70060</v>
      </c>
    </row>
    <row r="5533" spans="1:3" x14ac:dyDescent="0.2">
      <c r="A5533" t="s">
        <v>194</v>
      </c>
      <c r="B5533" s="4">
        <f t="shared" ca="1" si="187"/>
        <v>45391</v>
      </c>
      <c r="C5533" s="5">
        <v>13910</v>
      </c>
    </row>
    <row r="5534" spans="1:3" x14ac:dyDescent="0.2">
      <c r="A5534" t="s">
        <v>204</v>
      </c>
      <c r="B5534" s="4">
        <f t="shared" ca="1" si="187"/>
        <v>45391</v>
      </c>
      <c r="C5534" s="5">
        <v>32700</v>
      </c>
    </row>
    <row r="5535" spans="1:3" x14ac:dyDescent="0.2">
      <c r="A5535" t="s">
        <v>242</v>
      </c>
      <c r="B5535" s="4">
        <f t="shared" ca="1" si="187"/>
        <v>45391</v>
      </c>
      <c r="C5535" s="5">
        <v>56785</v>
      </c>
    </row>
    <row r="5536" spans="1:3" x14ac:dyDescent="0.2">
      <c r="A5536" t="s">
        <v>276</v>
      </c>
      <c r="B5536" s="4">
        <f t="shared" ca="1" si="187"/>
        <v>45391</v>
      </c>
      <c r="C5536" s="5">
        <v>56310</v>
      </c>
    </row>
    <row r="5537" spans="1:3" x14ac:dyDescent="0.2">
      <c r="A5537" t="s">
        <v>301</v>
      </c>
      <c r="B5537" s="4">
        <f t="shared" ca="1" si="187"/>
        <v>45391</v>
      </c>
      <c r="C5537" s="5">
        <v>82825</v>
      </c>
    </row>
    <row r="5538" spans="1:3" x14ac:dyDescent="0.2">
      <c r="A5538" t="s">
        <v>302</v>
      </c>
      <c r="B5538" s="4">
        <f t="shared" ca="1" si="187"/>
        <v>45391</v>
      </c>
      <c r="C5538" s="5">
        <v>37945</v>
      </c>
    </row>
    <row r="5539" spans="1:3" x14ac:dyDescent="0.2">
      <c r="A5539" t="s">
        <v>314</v>
      </c>
      <c r="B5539" s="4">
        <f t="shared" ca="1" si="187"/>
        <v>45391</v>
      </c>
      <c r="C5539" s="5">
        <v>23715</v>
      </c>
    </row>
    <row r="5540" spans="1:3" x14ac:dyDescent="0.2">
      <c r="A5540" t="s">
        <v>337</v>
      </c>
      <c r="B5540" s="4">
        <f t="shared" ca="1" si="187"/>
        <v>45391</v>
      </c>
      <c r="C5540" s="5">
        <v>23930</v>
      </c>
    </row>
    <row r="5541" spans="1:3" x14ac:dyDescent="0.2">
      <c r="A5541" t="s">
        <v>363</v>
      </c>
      <c r="B5541" s="4">
        <f t="shared" ca="1" si="187"/>
        <v>45391</v>
      </c>
      <c r="C5541" s="5">
        <v>42900</v>
      </c>
    </row>
    <row r="5542" spans="1:3" x14ac:dyDescent="0.2">
      <c r="A5542" t="s">
        <v>371</v>
      </c>
      <c r="B5542" s="4">
        <f t="shared" ca="1" si="187"/>
        <v>45391</v>
      </c>
      <c r="C5542" s="5">
        <v>72885</v>
      </c>
    </row>
    <row r="5543" spans="1:3" x14ac:dyDescent="0.2">
      <c r="A5543" t="s">
        <v>372</v>
      </c>
      <c r="B5543" s="4">
        <f t="shared" ca="1" si="187"/>
        <v>45391</v>
      </c>
      <c r="C5543" s="5">
        <v>41245</v>
      </c>
    </row>
    <row r="5544" spans="1:3" x14ac:dyDescent="0.2">
      <c r="A5544" t="s">
        <v>420</v>
      </c>
      <c r="B5544" s="4">
        <f t="shared" ca="1" si="187"/>
        <v>45391</v>
      </c>
      <c r="C5544" s="5">
        <v>76150</v>
      </c>
    </row>
    <row r="5545" spans="1:3" x14ac:dyDescent="0.2">
      <c r="A5545" t="s">
        <v>427</v>
      </c>
      <c r="B5545" s="4">
        <f t="shared" ca="1" si="187"/>
        <v>45391</v>
      </c>
      <c r="C5545" s="5">
        <v>43355</v>
      </c>
    </row>
    <row r="5546" spans="1:3" x14ac:dyDescent="0.2">
      <c r="A5546" t="s">
        <v>430</v>
      </c>
      <c r="B5546" s="4">
        <f t="shared" ca="1" si="187"/>
        <v>45391</v>
      </c>
      <c r="C5546" s="5">
        <v>55075</v>
      </c>
    </row>
    <row r="5547" spans="1:3" x14ac:dyDescent="0.2">
      <c r="A5547" t="s">
        <v>51</v>
      </c>
      <c r="B5547" s="4">
        <f t="shared" ref="B5547:B5579" ca="1" si="188">TODAY()-12</f>
        <v>45392</v>
      </c>
      <c r="C5547" s="5">
        <v>73385</v>
      </c>
    </row>
    <row r="5548" spans="1:3" x14ac:dyDescent="0.2">
      <c r="A5548" t="s">
        <v>72</v>
      </c>
      <c r="B5548" s="4">
        <f t="shared" ca="1" si="188"/>
        <v>45392</v>
      </c>
      <c r="C5548" s="5">
        <v>17995</v>
      </c>
    </row>
    <row r="5549" spans="1:3" x14ac:dyDescent="0.2">
      <c r="A5549" t="s">
        <v>80</v>
      </c>
      <c r="B5549" s="4">
        <f t="shared" ca="1" si="188"/>
        <v>45392</v>
      </c>
      <c r="C5549" s="5">
        <v>82260</v>
      </c>
    </row>
    <row r="5550" spans="1:3" x14ac:dyDescent="0.2">
      <c r="A5550" t="s">
        <v>93</v>
      </c>
      <c r="B5550" s="4">
        <f t="shared" ca="1" si="188"/>
        <v>45392</v>
      </c>
      <c r="C5550" s="5">
        <v>17110</v>
      </c>
    </row>
    <row r="5551" spans="1:3" x14ac:dyDescent="0.2">
      <c r="A5551" t="s">
        <v>96</v>
      </c>
      <c r="B5551" s="4">
        <f t="shared" ca="1" si="188"/>
        <v>45392</v>
      </c>
      <c r="C5551" s="5">
        <v>68355</v>
      </c>
    </row>
    <row r="5552" spans="1:3" x14ac:dyDescent="0.2">
      <c r="A5552" t="s">
        <v>108</v>
      </c>
      <c r="B5552" s="4">
        <f t="shared" ca="1" si="188"/>
        <v>45392</v>
      </c>
      <c r="C5552" s="5">
        <v>22450</v>
      </c>
    </row>
    <row r="5553" spans="1:3" x14ac:dyDescent="0.2">
      <c r="A5553" t="s">
        <v>110</v>
      </c>
      <c r="B5553" s="4">
        <f t="shared" ca="1" si="188"/>
        <v>45392</v>
      </c>
      <c r="C5553" s="5">
        <v>20760</v>
      </c>
    </row>
    <row r="5554" spans="1:3" x14ac:dyDescent="0.2">
      <c r="A5554" t="s">
        <v>132</v>
      </c>
      <c r="B5554" s="4">
        <f t="shared" ca="1" si="188"/>
        <v>45392</v>
      </c>
      <c r="C5554" s="5">
        <v>5925</v>
      </c>
    </row>
    <row r="5555" spans="1:3" x14ac:dyDescent="0.2">
      <c r="A5555" t="s">
        <v>133</v>
      </c>
      <c r="B5555" s="4">
        <f t="shared" ca="1" si="188"/>
        <v>45392</v>
      </c>
      <c r="C5555" s="5">
        <v>31015</v>
      </c>
    </row>
    <row r="5556" spans="1:3" x14ac:dyDescent="0.2">
      <c r="A5556" t="s">
        <v>140</v>
      </c>
      <c r="B5556" s="4">
        <f t="shared" ca="1" si="188"/>
        <v>45392</v>
      </c>
      <c r="C5556" s="5">
        <v>43290</v>
      </c>
    </row>
    <row r="5557" spans="1:3" x14ac:dyDescent="0.2">
      <c r="A5557" t="s">
        <v>143</v>
      </c>
      <c r="B5557" s="4">
        <f t="shared" ca="1" si="188"/>
        <v>45392</v>
      </c>
      <c r="C5557" s="5">
        <v>37185</v>
      </c>
    </row>
    <row r="5558" spans="1:3" x14ac:dyDescent="0.2">
      <c r="A5558" t="s">
        <v>148</v>
      </c>
      <c r="B5558" s="4">
        <f t="shared" ca="1" si="188"/>
        <v>45392</v>
      </c>
      <c r="C5558" s="5">
        <v>53180</v>
      </c>
    </row>
    <row r="5559" spans="1:3" x14ac:dyDescent="0.2">
      <c r="A5559" t="s">
        <v>158</v>
      </c>
      <c r="B5559" s="4">
        <f t="shared" ca="1" si="188"/>
        <v>45392</v>
      </c>
      <c r="C5559" s="5">
        <v>79745</v>
      </c>
    </row>
    <row r="5560" spans="1:3" x14ac:dyDescent="0.2">
      <c r="A5560" t="s">
        <v>162</v>
      </c>
      <c r="B5560" s="4">
        <f t="shared" ca="1" si="188"/>
        <v>45392</v>
      </c>
      <c r="C5560" s="5">
        <v>7495</v>
      </c>
    </row>
    <row r="5561" spans="1:3" x14ac:dyDescent="0.2">
      <c r="A5561" t="s">
        <v>183</v>
      </c>
      <c r="B5561" s="4">
        <f t="shared" ca="1" si="188"/>
        <v>45392</v>
      </c>
      <c r="C5561" s="5">
        <v>38255</v>
      </c>
    </row>
    <row r="5562" spans="1:3" x14ac:dyDescent="0.2">
      <c r="A5562" t="s">
        <v>194</v>
      </c>
      <c r="B5562" s="4">
        <f t="shared" ca="1" si="188"/>
        <v>45392</v>
      </c>
      <c r="C5562" s="5">
        <v>64870</v>
      </c>
    </row>
    <row r="5563" spans="1:3" x14ac:dyDescent="0.2">
      <c r="A5563" t="s">
        <v>204</v>
      </c>
      <c r="B5563" s="4">
        <f t="shared" ca="1" si="188"/>
        <v>45392</v>
      </c>
      <c r="C5563" s="5">
        <v>76195</v>
      </c>
    </row>
    <row r="5564" spans="1:3" x14ac:dyDescent="0.2">
      <c r="A5564" t="s">
        <v>205</v>
      </c>
      <c r="B5564" s="4">
        <f t="shared" ca="1" si="188"/>
        <v>45392</v>
      </c>
      <c r="C5564" s="5">
        <v>20865</v>
      </c>
    </row>
    <row r="5565" spans="1:3" x14ac:dyDescent="0.2">
      <c r="A5565" t="s">
        <v>242</v>
      </c>
      <c r="B5565" s="4">
        <f t="shared" ca="1" si="188"/>
        <v>45392</v>
      </c>
      <c r="C5565" s="5">
        <v>9485</v>
      </c>
    </row>
    <row r="5566" spans="1:3" x14ac:dyDescent="0.2">
      <c r="A5566" t="s">
        <v>244</v>
      </c>
      <c r="B5566" s="4">
        <f t="shared" ca="1" si="188"/>
        <v>45392</v>
      </c>
      <c r="C5566" s="5">
        <v>40360</v>
      </c>
    </row>
    <row r="5567" spans="1:3" x14ac:dyDescent="0.2">
      <c r="A5567" t="s">
        <v>261</v>
      </c>
      <c r="B5567" s="4">
        <f t="shared" ca="1" si="188"/>
        <v>45392</v>
      </c>
      <c r="C5567" s="5">
        <v>54070</v>
      </c>
    </row>
    <row r="5568" spans="1:3" x14ac:dyDescent="0.2">
      <c r="A5568" t="s">
        <v>300</v>
      </c>
      <c r="B5568" s="4">
        <f t="shared" ca="1" si="188"/>
        <v>45392</v>
      </c>
      <c r="C5568" s="5">
        <v>20615</v>
      </c>
    </row>
    <row r="5569" spans="1:3" x14ac:dyDescent="0.2">
      <c r="A5569" t="s">
        <v>301</v>
      </c>
      <c r="B5569" s="4">
        <f t="shared" ca="1" si="188"/>
        <v>45392</v>
      </c>
      <c r="C5569" s="5">
        <v>43880</v>
      </c>
    </row>
    <row r="5570" spans="1:3" x14ac:dyDescent="0.2">
      <c r="A5570" t="s">
        <v>313</v>
      </c>
      <c r="B5570" s="4">
        <f t="shared" ca="1" si="188"/>
        <v>45392</v>
      </c>
      <c r="C5570" s="5">
        <v>66745</v>
      </c>
    </row>
    <row r="5571" spans="1:3" x14ac:dyDescent="0.2">
      <c r="A5571" t="s">
        <v>356</v>
      </c>
      <c r="B5571" s="4">
        <f t="shared" ca="1" si="188"/>
        <v>45392</v>
      </c>
      <c r="C5571" s="5">
        <v>78950</v>
      </c>
    </row>
    <row r="5572" spans="1:3" x14ac:dyDescent="0.2">
      <c r="A5572" t="s">
        <v>363</v>
      </c>
      <c r="B5572" s="4">
        <f t="shared" ca="1" si="188"/>
        <v>45392</v>
      </c>
      <c r="C5572" s="5">
        <v>62105</v>
      </c>
    </row>
    <row r="5573" spans="1:3" x14ac:dyDescent="0.2">
      <c r="A5573" t="s">
        <v>389</v>
      </c>
      <c r="B5573" s="4">
        <f t="shared" ca="1" si="188"/>
        <v>45392</v>
      </c>
      <c r="C5573" s="5">
        <v>59080</v>
      </c>
    </row>
    <row r="5574" spans="1:3" x14ac:dyDescent="0.2">
      <c r="A5574" t="s">
        <v>413</v>
      </c>
      <c r="B5574" s="4">
        <f t="shared" ca="1" si="188"/>
        <v>45392</v>
      </c>
      <c r="C5574" s="5">
        <v>23385</v>
      </c>
    </row>
    <row r="5575" spans="1:3" x14ac:dyDescent="0.2">
      <c r="A5575" t="s">
        <v>415</v>
      </c>
      <c r="B5575" s="4">
        <f t="shared" ca="1" si="188"/>
        <v>45392</v>
      </c>
      <c r="C5575" s="5">
        <v>44710</v>
      </c>
    </row>
    <row r="5576" spans="1:3" x14ac:dyDescent="0.2">
      <c r="A5576" t="s">
        <v>420</v>
      </c>
      <c r="B5576" s="4">
        <f t="shared" ca="1" si="188"/>
        <v>45392</v>
      </c>
      <c r="C5576" s="5">
        <v>17095</v>
      </c>
    </row>
    <row r="5577" spans="1:3" x14ac:dyDescent="0.2">
      <c r="A5577" t="s">
        <v>436</v>
      </c>
      <c r="B5577" s="4">
        <f t="shared" ca="1" si="188"/>
        <v>45392</v>
      </c>
      <c r="C5577" s="5">
        <v>16105</v>
      </c>
    </row>
    <row r="5578" spans="1:3" x14ac:dyDescent="0.2">
      <c r="A5578" t="s">
        <v>437</v>
      </c>
      <c r="B5578" s="4">
        <f t="shared" ca="1" si="188"/>
        <v>45392</v>
      </c>
      <c r="C5578" s="5">
        <v>23960</v>
      </c>
    </row>
    <row r="5579" spans="1:3" x14ac:dyDescent="0.2">
      <c r="A5579" t="s">
        <v>445</v>
      </c>
      <c r="B5579" s="4">
        <f t="shared" ca="1" si="188"/>
        <v>45392</v>
      </c>
      <c r="C5579" s="5">
        <v>84430</v>
      </c>
    </row>
    <row r="5580" spans="1:3" x14ac:dyDescent="0.2">
      <c r="A5580" t="s">
        <v>49</v>
      </c>
      <c r="B5580" s="4">
        <f t="shared" ref="B5580:B5609" ca="1" si="189">TODAY()-11</f>
        <v>45393</v>
      </c>
      <c r="C5580" s="5">
        <v>39640</v>
      </c>
    </row>
    <row r="5581" spans="1:3" x14ac:dyDescent="0.2">
      <c r="A5581" t="s">
        <v>64</v>
      </c>
      <c r="B5581" s="4">
        <f t="shared" ca="1" si="189"/>
        <v>45393</v>
      </c>
      <c r="C5581" s="5">
        <v>46540</v>
      </c>
    </row>
    <row r="5582" spans="1:3" x14ac:dyDescent="0.2">
      <c r="A5582" t="s">
        <v>66</v>
      </c>
      <c r="B5582" s="4">
        <f t="shared" ca="1" si="189"/>
        <v>45393</v>
      </c>
      <c r="C5582" s="5">
        <v>46270</v>
      </c>
    </row>
    <row r="5583" spans="1:3" x14ac:dyDescent="0.2">
      <c r="A5583" t="s">
        <v>78</v>
      </c>
      <c r="B5583" s="4">
        <f t="shared" ca="1" si="189"/>
        <v>45393</v>
      </c>
      <c r="C5583" s="5">
        <v>40400</v>
      </c>
    </row>
    <row r="5584" spans="1:3" x14ac:dyDescent="0.2">
      <c r="A5584" t="s">
        <v>103</v>
      </c>
      <c r="B5584" s="4">
        <f t="shared" ca="1" si="189"/>
        <v>45393</v>
      </c>
      <c r="C5584" s="5">
        <v>41795</v>
      </c>
    </row>
    <row r="5585" spans="1:3" x14ac:dyDescent="0.2">
      <c r="A5585" t="s">
        <v>108</v>
      </c>
      <c r="B5585" s="4">
        <f t="shared" ca="1" si="189"/>
        <v>45393</v>
      </c>
      <c r="C5585" s="5">
        <v>79015</v>
      </c>
    </row>
    <row r="5586" spans="1:3" x14ac:dyDescent="0.2">
      <c r="A5586" t="s">
        <v>110</v>
      </c>
      <c r="B5586" s="4">
        <f t="shared" ca="1" si="189"/>
        <v>45393</v>
      </c>
      <c r="C5586" s="5">
        <v>55395</v>
      </c>
    </row>
    <row r="5587" spans="1:3" x14ac:dyDescent="0.2">
      <c r="A5587" t="s">
        <v>113</v>
      </c>
      <c r="B5587" s="4">
        <f t="shared" ca="1" si="189"/>
        <v>45393</v>
      </c>
      <c r="C5587" s="5">
        <v>45105</v>
      </c>
    </row>
    <row r="5588" spans="1:3" x14ac:dyDescent="0.2">
      <c r="A5588" t="s">
        <v>140</v>
      </c>
      <c r="B5588" s="4">
        <f t="shared" ca="1" si="189"/>
        <v>45393</v>
      </c>
      <c r="C5588" s="5">
        <v>62870</v>
      </c>
    </row>
    <row r="5589" spans="1:3" x14ac:dyDescent="0.2">
      <c r="A5589" t="s">
        <v>158</v>
      </c>
      <c r="B5589" s="4">
        <f t="shared" ca="1" si="189"/>
        <v>45393</v>
      </c>
      <c r="C5589" s="5">
        <v>21050</v>
      </c>
    </row>
    <row r="5590" spans="1:3" x14ac:dyDescent="0.2">
      <c r="A5590" t="s">
        <v>162</v>
      </c>
      <c r="B5590" s="4">
        <f t="shared" ca="1" si="189"/>
        <v>45393</v>
      </c>
      <c r="C5590" s="5">
        <v>27885</v>
      </c>
    </row>
    <row r="5591" spans="1:3" x14ac:dyDescent="0.2">
      <c r="A5591" t="s">
        <v>183</v>
      </c>
      <c r="B5591" s="4">
        <f t="shared" ca="1" si="189"/>
        <v>45393</v>
      </c>
      <c r="C5591" s="5">
        <v>37750</v>
      </c>
    </row>
    <row r="5592" spans="1:3" x14ac:dyDescent="0.2">
      <c r="A5592" t="s">
        <v>227</v>
      </c>
      <c r="B5592" s="4">
        <f t="shared" ca="1" si="189"/>
        <v>45393</v>
      </c>
      <c r="C5592" s="5">
        <v>37205</v>
      </c>
    </row>
    <row r="5593" spans="1:3" x14ac:dyDescent="0.2">
      <c r="A5593" t="s">
        <v>301</v>
      </c>
      <c r="B5593" s="4">
        <f t="shared" ca="1" si="189"/>
        <v>45393</v>
      </c>
      <c r="C5593" s="5">
        <v>27815</v>
      </c>
    </row>
    <row r="5594" spans="1:3" x14ac:dyDescent="0.2">
      <c r="A5594" t="s">
        <v>306</v>
      </c>
      <c r="B5594" s="4">
        <f t="shared" ca="1" si="189"/>
        <v>45393</v>
      </c>
      <c r="C5594" s="5">
        <v>34250</v>
      </c>
    </row>
    <row r="5595" spans="1:3" x14ac:dyDescent="0.2">
      <c r="A5595" t="s">
        <v>313</v>
      </c>
      <c r="B5595" s="4">
        <f t="shared" ca="1" si="189"/>
        <v>45393</v>
      </c>
      <c r="C5595" s="5">
        <v>72510</v>
      </c>
    </row>
    <row r="5596" spans="1:3" x14ac:dyDescent="0.2">
      <c r="A5596" t="s">
        <v>347</v>
      </c>
      <c r="B5596" s="4">
        <f t="shared" ca="1" si="189"/>
        <v>45393</v>
      </c>
      <c r="C5596" s="5">
        <v>74085</v>
      </c>
    </row>
    <row r="5597" spans="1:3" x14ac:dyDescent="0.2">
      <c r="A5597" t="s">
        <v>357</v>
      </c>
      <c r="B5597" s="4">
        <f t="shared" ca="1" si="189"/>
        <v>45393</v>
      </c>
      <c r="C5597" s="5">
        <v>69495</v>
      </c>
    </row>
    <row r="5598" spans="1:3" x14ac:dyDescent="0.2">
      <c r="A5598" t="s">
        <v>363</v>
      </c>
      <c r="B5598" s="4">
        <f t="shared" ca="1" si="189"/>
        <v>45393</v>
      </c>
      <c r="C5598" s="5">
        <v>39080</v>
      </c>
    </row>
    <row r="5599" spans="1:3" x14ac:dyDescent="0.2">
      <c r="A5599" t="s">
        <v>372</v>
      </c>
      <c r="B5599" s="4">
        <f t="shared" ca="1" si="189"/>
        <v>45393</v>
      </c>
      <c r="C5599" s="5">
        <v>39675</v>
      </c>
    </row>
    <row r="5600" spans="1:3" x14ac:dyDescent="0.2">
      <c r="A5600" t="s">
        <v>388</v>
      </c>
      <c r="B5600" s="4">
        <f t="shared" ca="1" si="189"/>
        <v>45393</v>
      </c>
      <c r="C5600" s="5">
        <v>49990</v>
      </c>
    </row>
    <row r="5601" spans="1:3" x14ac:dyDescent="0.2">
      <c r="A5601" t="s">
        <v>389</v>
      </c>
      <c r="B5601" s="4">
        <f t="shared" ca="1" si="189"/>
        <v>45393</v>
      </c>
      <c r="C5601" s="5">
        <v>45425</v>
      </c>
    </row>
    <row r="5602" spans="1:3" x14ac:dyDescent="0.2">
      <c r="A5602" t="s">
        <v>405</v>
      </c>
      <c r="B5602" s="4">
        <f t="shared" ca="1" si="189"/>
        <v>45393</v>
      </c>
      <c r="C5602" s="5">
        <v>25505</v>
      </c>
    </row>
    <row r="5603" spans="1:3" x14ac:dyDescent="0.2">
      <c r="A5603" t="s">
        <v>408</v>
      </c>
      <c r="B5603" s="4">
        <f t="shared" ca="1" si="189"/>
        <v>45393</v>
      </c>
      <c r="C5603" s="5">
        <v>32820</v>
      </c>
    </row>
    <row r="5604" spans="1:3" x14ac:dyDescent="0.2">
      <c r="A5604" t="s">
        <v>413</v>
      </c>
      <c r="B5604" s="4">
        <f t="shared" ca="1" si="189"/>
        <v>45393</v>
      </c>
      <c r="C5604" s="5">
        <v>83220</v>
      </c>
    </row>
    <row r="5605" spans="1:3" x14ac:dyDescent="0.2">
      <c r="A5605" t="s">
        <v>415</v>
      </c>
      <c r="B5605" s="4">
        <f t="shared" ca="1" si="189"/>
        <v>45393</v>
      </c>
      <c r="C5605" s="5">
        <v>13215</v>
      </c>
    </row>
    <row r="5606" spans="1:3" x14ac:dyDescent="0.2">
      <c r="A5606" t="s">
        <v>420</v>
      </c>
      <c r="B5606" s="4">
        <f t="shared" ca="1" si="189"/>
        <v>45393</v>
      </c>
      <c r="C5606" s="5">
        <v>82620</v>
      </c>
    </row>
    <row r="5607" spans="1:3" x14ac:dyDescent="0.2">
      <c r="A5607" t="s">
        <v>427</v>
      </c>
      <c r="B5607" s="4">
        <f t="shared" ca="1" si="189"/>
        <v>45393</v>
      </c>
      <c r="C5607" s="5">
        <v>76565</v>
      </c>
    </row>
    <row r="5608" spans="1:3" x14ac:dyDescent="0.2">
      <c r="A5608" t="s">
        <v>437</v>
      </c>
      <c r="B5608" s="4">
        <f t="shared" ca="1" si="189"/>
        <v>45393</v>
      </c>
      <c r="C5608" s="5">
        <v>61160</v>
      </c>
    </row>
    <row r="5609" spans="1:3" x14ac:dyDescent="0.2">
      <c r="A5609" t="s">
        <v>445</v>
      </c>
      <c r="B5609" s="4">
        <f t="shared" ca="1" si="189"/>
        <v>45393</v>
      </c>
      <c r="C5609" s="5">
        <v>18815</v>
      </c>
    </row>
    <row r="5610" spans="1:3" x14ac:dyDescent="0.2">
      <c r="A5610" t="s">
        <v>59</v>
      </c>
      <c r="B5610" s="4">
        <f t="shared" ref="B5610:B5644" ca="1" si="190">TODAY()-10</f>
        <v>45394</v>
      </c>
      <c r="C5610" s="5">
        <v>69630</v>
      </c>
    </row>
    <row r="5611" spans="1:3" x14ac:dyDescent="0.2">
      <c r="A5611" t="s">
        <v>70</v>
      </c>
      <c r="B5611" s="4">
        <f t="shared" ca="1" si="190"/>
        <v>45394</v>
      </c>
      <c r="C5611" s="5">
        <v>27075</v>
      </c>
    </row>
    <row r="5612" spans="1:3" x14ac:dyDescent="0.2">
      <c r="A5612" t="s">
        <v>93</v>
      </c>
      <c r="B5612" s="4">
        <f t="shared" ca="1" si="190"/>
        <v>45394</v>
      </c>
      <c r="C5612" s="5">
        <v>35360</v>
      </c>
    </row>
    <row r="5613" spans="1:3" x14ac:dyDescent="0.2">
      <c r="A5613" t="s">
        <v>97</v>
      </c>
      <c r="B5613" s="4">
        <f t="shared" ca="1" si="190"/>
        <v>45394</v>
      </c>
      <c r="C5613" s="5">
        <v>6310</v>
      </c>
    </row>
    <row r="5614" spans="1:3" x14ac:dyDescent="0.2">
      <c r="A5614" t="s">
        <v>127</v>
      </c>
      <c r="B5614" s="4">
        <f t="shared" ca="1" si="190"/>
        <v>45394</v>
      </c>
      <c r="C5614" s="5">
        <v>28295</v>
      </c>
    </row>
    <row r="5615" spans="1:3" x14ac:dyDescent="0.2">
      <c r="A5615" t="s">
        <v>140</v>
      </c>
      <c r="B5615" s="4">
        <f t="shared" ca="1" si="190"/>
        <v>45394</v>
      </c>
      <c r="C5615" s="5">
        <v>40465</v>
      </c>
    </row>
    <row r="5616" spans="1:3" x14ac:dyDescent="0.2">
      <c r="A5616" t="s">
        <v>148</v>
      </c>
      <c r="B5616" s="4">
        <f t="shared" ca="1" si="190"/>
        <v>45394</v>
      </c>
      <c r="C5616" s="5">
        <v>27035</v>
      </c>
    </row>
    <row r="5617" spans="1:3" x14ac:dyDescent="0.2">
      <c r="A5617" t="s">
        <v>155</v>
      </c>
      <c r="B5617" s="4">
        <f t="shared" ca="1" si="190"/>
        <v>45394</v>
      </c>
      <c r="C5617" s="5">
        <v>37815</v>
      </c>
    </row>
    <row r="5618" spans="1:3" x14ac:dyDescent="0.2">
      <c r="A5618" t="s">
        <v>157</v>
      </c>
      <c r="B5618" s="4">
        <f t="shared" ca="1" si="190"/>
        <v>45394</v>
      </c>
      <c r="C5618" s="5">
        <v>75775</v>
      </c>
    </row>
    <row r="5619" spans="1:3" x14ac:dyDescent="0.2">
      <c r="A5619" t="s">
        <v>163</v>
      </c>
      <c r="B5619" s="4">
        <f t="shared" ca="1" si="190"/>
        <v>45394</v>
      </c>
      <c r="C5619" s="5">
        <v>49190</v>
      </c>
    </row>
    <row r="5620" spans="1:3" x14ac:dyDescent="0.2">
      <c r="A5620" t="s">
        <v>165</v>
      </c>
      <c r="B5620" s="4">
        <f t="shared" ca="1" si="190"/>
        <v>45394</v>
      </c>
      <c r="C5620" s="5">
        <v>79050</v>
      </c>
    </row>
    <row r="5621" spans="1:3" x14ac:dyDescent="0.2">
      <c r="A5621" t="s">
        <v>175</v>
      </c>
      <c r="B5621" s="4">
        <f t="shared" ca="1" si="190"/>
        <v>45394</v>
      </c>
      <c r="C5621" s="5">
        <v>74800</v>
      </c>
    </row>
    <row r="5622" spans="1:3" x14ac:dyDescent="0.2">
      <c r="A5622" t="s">
        <v>176</v>
      </c>
      <c r="B5622" s="4">
        <f t="shared" ca="1" si="190"/>
        <v>45394</v>
      </c>
      <c r="C5622" s="5">
        <v>52855</v>
      </c>
    </row>
    <row r="5623" spans="1:3" x14ac:dyDescent="0.2">
      <c r="A5623" t="s">
        <v>187</v>
      </c>
      <c r="B5623" s="4">
        <f t="shared" ca="1" si="190"/>
        <v>45394</v>
      </c>
      <c r="C5623" s="5">
        <v>72265</v>
      </c>
    </row>
    <row r="5624" spans="1:3" x14ac:dyDescent="0.2">
      <c r="A5624" t="s">
        <v>204</v>
      </c>
      <c r="B5624" s="4">
        <f t="shared" ca="1" si="190"/>
        <v>45394</v>
      </c>
      <c r="C5624" s="5">
        <v>49845</v>
      </c>
    </row>
    <row r="5625" spans="1:3" x14ac:dyDescent="0.2">
      <c r="A5625" t="s">
        <v>242</v>
      </c>
      <c r="B5625" s="4">
        <f t="shared" ca="1" si="190"/>
        <v>45394</v>
      </c>
      <c r="C5625" s="5">
        <v>77155</v>
      </c>
    </row>
    <row r="5626" spans="1:3" x14ac:dyDescent="0.2">
      <c r="A5626" t="s">
        <v>244</v>
      </c>
      <c r="B5626" s="4">
        <f t="shared" ca="1" si="190"/>
        <v>45394</v>
      </c>
      <c r="C5626" s="5">
        <v>73970</v>
      </c>
    </row>
    <row r="5627" spans="1:3" x14ac:dyDescent="0.2">
      <c r="A5627" t="s">
        <v>245</v>
      </c>
      <c r="B5627" s="4">
        <f t="shared" ca="1" si="190"/>
        <v>45394</v>
      </c>
      <c r="C5627" s="5">
        <v>10915</v>
      </c>
    </row>
    <row r="5628" spans="1:3" x14ac:dyDescent="0.2">
      <c r="A5628" t="s">
        <v>248</v>
      </c>
      <c r="B5628" s="4">
        <f t="shared" ca="1" si="190"/>
        <v>45394</v>
      </c>
      <c r="C5628" s="5">
        <v>17270</v>
      </c>
    </row>
    <row r="5629" spans="1:3" x14ac:dyDescent="0.2">
      <c r="A5629" t="s">
        <v>271</v>
      </c>
      <c r="B5629" s="4">
        <f t="shared" ca="1" si="190"/>
        <v>45394</v>
      </c>
      <c r="C5629" s="5">
        <v>45265</v>
      </c>
    </row>
    <row r="5630" spans="1:3" x14ac:dyDescent="0.2">
      <c r="A5630" t="s">
        <v>276</v>
      </c>
      <c r="B5630" s="4">
        <f t="shared" ca="1" si="190"/>
        <v>45394</v>
      </c>
      <c r="C5630" s="5">
        <v>49860</v>
      </c>
    </row>
    <row r="5631" spans="1:3" x14ac:dyDescent="0.2">
      <c r="A5631" t="s">
        <v>300</v>
      </c>
      <c r="B5631" s="4">
        <f t="shared" ca="1" si="190"/>
        <v>45394</v>
      </c>
      <c r="C5631" s="5">
        <v>84905</v>
      </c>
    </row>
    <row r="5632" spans="1:3" x14ac:dyDescent="0.2">
      <c r="A5632" t="s">
        <v>320</v>
      </c>
      <c r="B5632" s="4">
        <f t="shared" ca="1" si="190"/>
        <v>45394</v>
      </c>
      <c r="C5632" s="5">
        <v>83710</v>
      </c>
    </row>
    <row r="5633" spans="1:3" x14ac:dyDescent="0.2">
      <c r="A5633" t="s">
        <v>352</v>
      </c>
      <c r="B5633" s="4">
        <f t="shared" ca="1" si="190"/>
        <v>45394</v>
      </c>
      <c r="C5633" s="5">
        <v>36020</v>
      </c>
    </row>
    <row r="5634" spans="1:3" x14ac:dyDescent="0.2">
      <c r="A5634" t="s">
        <v>362</v>
      </c>
      <c r="B5634" s="4">
        <f t="shared" ca="1" si="190"/>
        <v>45394</v>
      </c>
      <c r="C5634" s="5">
        <v>77200</v>
      </c>
    </row>
    <row r="5635" spans="1:3" x14ac:dyDescent="0.2">
      <c r="A5635" t="s">
        <v>389</v>
      </c>
      <c r="B5635" s="4">
        <f t="shared" ca="1" si="190"/>
        <v>45394</v>
      </c>
      <c r="C5635" s="5">
        <v>32200</v>
      </c>
    </row>
    <row r="5636" spans="1:3" x14ac:dyDescent="0.2">
      <c r="A5636" t="s">
        <v>393</v>
      </c>
      <c r="B5636" s="4">
        <f t="shared" ca="1" si="190"/>
        <v>45394</v>
      </c>
      <c r="C5636" s="5">
        <v>51890</v>
      </c>
    </row>
    <row r="5637" spans="1:3" x14ac:dyDescent="0.2">
      <c r="A5637" t="s">
        <v>405</v>
      </c>
      <c r="B5637" s="4">
        <f t="shared" ca="1" si="190"/>
        <v>45394</v>
      </c>
      <c r="C5637" s="5">
        <v>34060</v>
      </c>
    </row>
    <row r="5638" spans="1:3" x14ac:dyDescent="0.2">
      <c r="A5638" t="s">
        <v>407</v>
      </c>
      <c r="B5638" s="4">
        <f t="shared" ca="1" si="190"/>
        <v>45394</v>
      </c>
      <c r="C5638" s="5">
        <v>83180</v>
      </c>
    </row>
    <row r="5639" spans="1:3" x14ac:dyDescent="0.2">
      <c r="A5639" t="s">
        <v>408</v>
      </c>
      <c r="B5639" s="4">
        <f t="shared" ca="1" si="190"/>
        <v>45394</v>
      </c>
      <c r="C5639" s="5">
        <v>49005</v>
      </c>
    </row>
    <row r="5640" spans="1:3" x14ac:dyDescent="0.2">
      <c r="A5640" t="s">
        <v>418</v>
      </c>
      <c r="B5640" s="4">
        <f t="shared" ca="1" si="190"/>
        <v>45394</v>
      </c>
      <c r="C5640" s="5">
        <v>84740</v>
      </c>
    </row>
    <row r="5641" spans="1:3" x14ac:dyDescent="0.2">
      <c r="A5641" t="s">
        <v>430</v>
      </c>
      <c r="B5641" s="4">
        <f t="shared" ca="1" si="190"/>
        <v>45394</v>
      </c>
      <c r="C5641" s="5">
        <v>71345</v>
      </c>
    </row>
    <row r="5642" spans="1:3" x14ac:dyDescent="0.2">
      <c r="A5642" t="s">
        <v>436</v>
      </c>
      <c r="B5642" s="4">
        <f t="shared" ca="1" si="190"/>
        <v>45394</v>
      </c>
      <c r="C5642" s="5">
        <v>35145</v>
      </c>
    </row>
    <row r="5643" spans="1:3" x14ac:dyDescent="0.2">
      <c r="A5643" t="s">
        <v>437</v>
      </c>
      <c r="B5643" s="4">
        <f t="shared" ca="1" si="190"/>
        <v>45394</v>
      </c>
      <c r="C5643" s="5">
        <v>70050</v>
      </c>
    </row>
    <row r="5644" spans="1:3" x14ac:dyDescent="0.2">
      <c r="A5644" t="s">
        <v>441</v>
      </c>
      <c r="B5644" s="4">
        <f t="shared" ca="1" si="190"/>
        <v>45394</v>
      </c>
      <c r="C5644" s="5">
        <v>6905</v>
      </c>
    </row>
    <row r="5645" spans="1:3" x14ac:dyDescent="0.2">
      <c r="A5645" t="s">
        <v>49</v>
      </c>
      <c r="B5645" s="4">
        <f t="shared" ref="B5645:B5675" ca="1" si="191">TODAY()-9</f>
        <v>45395</v>
      </c>
      <c r="C5645" s="5">
        <v>74890</v>
      </c>
    </row>
    <row r="5646" spans="1:3" x14ac:dyDescent="0.2">
      <c r="A5646" t="s">
        <v>96</v>
      </c>
      <c r="B5646" s="4">
        <f t="shared" ca="1" si="191"/>
        <v>45395</v>
      </c>
      <c r="C5646" s="5">
        <v>61105</v>
      </c>
    </row>
    <row r="5647" spans="1:3" x14ac:dyDescent="0.2">
      <c r="A5647" t="s">
        <v>103</v>
      </c>
      <c r="B5647" s="4">
        <f t="shared" ca="1" si="191"/>
        <v>45395</v>
      </c>
      <c r="C5647" s="5">
        <v>37780</v>
      </c>
    </row>
    <row r="5648" spans="1:3" x14ac:dyDescent="0.2">
      <c r="A5648" t="s">
        <v>108</v>
      </c>
      <c r="B5648" s="4">
        <f t="shared" ca="1" si="191"/>
        <v>45395</v>
      </c>
      <c r="C5648" s="5">
        <v>11840</v>
      </c>
    </row>
    <row r="5649" spans="1:3" x14ac:dyDescent="0.2">
      <c r="A5649" t="s">
        <v>110</v>
      </c>
      <c r="B5649" s="4">
        <f t="shared" ca="1" si="191"/>
        <v>45395</v>
      </c>
      <c r="C5649" s="5">
        <v>43900</v>
      </c>
    </row>
    <row r="5650" spans="1:3" x14ac:dyDescent="0.2">
      <c r="A5650" t="s">
        <v>118</v>
      </c>
      <c r="B5650" s="4">
        <f t="shared" ca="1" si="191"/>
        <v>45395</v>
      </c>
      <c r="C5650" s="5">
        <v>10720</v>
      </c>
    </row>
    <row r="5651" spans="1:3" x14ac:dyDescent="0.2">
      <c r="A5651" t="s">
        <v>125</v>
      </c>
      <c r="B5651" s="4">
        <f t="shared" ca="1" si="191"/>
        <v>45395</v>
      </c>
      <c r="C5651" s="5">
        <v>12580</v>
      </c>
    </row>
    <row r="5652" spans="1:3" x14ac:dyDescent="0.2">
      <c r="A5652" t="s">
        <v>127</v>
      </c>
      <c r="B5652" s="4">
        <f t="shared" ca="1" si="191"/>
        <v>45395</v>
      </c>
      <c r="C5652" s="5">
        <v>39640</v>
      </c>
    </row>
    <row r="5653" spans="1:3" x14ac:dyDescent="0.2">
      <c r="A5653" t="s">
        <v>148</v>
      </c>
      <c r="B5653" s="4">
        <f t="shared" ca="1" si="191"/>
        <v>45395</v>
      </c>
      <c r="C5653" s="5">
        <v>23145</v>
      </c>
    </row>
    <row r="5654" spans="1:3" x14ac:dyDescent="0.2">
      <c r="A5654" t="s">
        <v>152</v>
      </c>
      <c r="B5654" s="4">
        <f t="shared" ca="1" si="191"/>
        <v>45395</v>
      </c>
      <c r="C5654" s="5">
        <v>20165</v>
      </c>
    </row>
    <row r="5655" spans="1:3" x14ac:dyDescent="0.2">
      <c r="A5655" t="s">
        <v>155</v>
      </c>
      <c r="B5655" s="4">
        <f t="shared" ca="1" si="191"/>
        <v>45395</v>
      </c>
      <c r="C5655" s="5">
        <v>45795</v>
      </c>
    </row>
    <row r="5656" spans="1:3" x14ac:dyDescent="0.2">
      <c r="A5656" t="s">
        <v>157</v>
      </c>
      <c r="B5656" s="4">
        <f t="shared" ca="1" si="191"/>
        <v>45395</v>
      </c>
      <c r="C5656" s="5">
        <v>7520</v>
      </c>
    </row>
    <row r="5657" spans="1:3" x14ac:dyDescent="0.2">
      <c r="A5657" t="s">
        <v>163</v>
      </c>
      <c r="B5657" s="4">
        <f t="shared" ca="1" si="191"/>
        <v>45395</v>
      </c>
      <c r="C5657" s="5">
        <v>70145</v>
      </c>
    </row>
    <row r="5658" spans="1:3" x14ac:dyDescent="0.2">
      <c r="A5658" t="s">
        <v>172</v>
      </c>
      <c r="B5658" s="4">
        <f t="shared" ca="1" si="191"/>
        <v>45395</v>
      </c>
      <c r="C5658" s="5">
        <v>65940</v>
      </c>
    </row>
    <row r="5659" spans="1:3" x14ac:dyDescent="0.2">
      <c r="A5659" t="s">
        <v>187</v>
      </c>
      <c r="B5659" s="4">
        <f t="shared" ca="1" si="191"/>
        <v>45395</v>
      </c>
      <c r="C5659" s="5">
        <v>29335</v>
      </c>
    </row>
    <row r="5660" spans="1:3" x14ac:dyDescent="0.2">
      <c r="A5660" t="s">
        <v>208</v>
      </c>
      <c r="B5660" s="4">
        <f t="shared" ca="1" si="191"/>
        <v>45395</v>
      </c>
      <c r="C5660" s="5">
        <v>49530</v>
      </c>
    </row>
    <row r="5661" spans="1:3" x14ac:dyDescent="0.2">
      <c r="A5661" t="s">
        <v>243</v>
      </c>
      <c r="B5661" s="4">
        <f t="shared" ca="1" si="191"/>
        <v>45395</v>
      </c>
      <c r="C5661" s="5">
        <v>32160</v>
      </c>
    </row>
    <row r="5662" spans="1:3" x14ac:dyDescent="0.2">
      <c r="A5662" t="s">
        <v>244</v>
      </c>
      <c r="B5662" s="4">
        <f t="shared" ca="1" si="191"/>
        <v>45395</v>
      </c>
      <c r="C5662" s="5">
        <v>32445</v>
      </c>
    </row>
    <row r="5663" spans="1:3" x14ac:dyDescent="0.2">
      <c r="A5663" t="s">
        <v>271</v>
      </c>
      <c r="B5663" s="4">
        <f t="shared" ca="1" si="191"/>
        <v>45395</v>
      </c>
      <c r="C5663" s="5">
        <v>48400</v>
      </c>
    </row>
    <row r="5664" spans="1:3" x14ac:dyDescent="0.2">
      <c r="A5664" t="s">
        <v>301</v>
      </c>
      <c r="B5664" s="4">
        <f t="shared" ca="1" si="191"/>
        <v>45395</v>
      </c>
      <c r="C5664" s="5">
        <v>13780</v>
      </c>
    </row>
    <row r="5665" spans="1:3" x14ac:dyDescent="0.2">
      <c r="A5665" t="s">
        <v>320</v>
      </c>
      <c r="B5665" s="4">
        <f t="shared" ca="1" si="191"/>
        <v>45395</v>
      </c>
      <c r="C5665" s="5">
        <v>19975</v>
      </c>
    </row>
    <row r="5666" spans="1:3" x14ac:dyDescent="0.2">
      <c r="A5666" t="s">
        <v>347</v>
      </c>
      <c r="B5666" s="4">
        <f t="shared" ca="1" si="191"/>
        <v>45395</v>
      </c>
      <c r="C5666" s="5">
        <v>24215</v>
      </c>
    </row>
    <row r="5667" spans="1:3" x14ac:dyDescent="0.2">
      <c r="A5667" t="s">
        <v>352</v>
      </c>
      <c r="B5667" s="4">
        <f t="shared" ca="1" si="191"/>
        <v>45395</v>
      </c>
      <c r="C5667" s="5">
        <v>32120</v>
      </c>
    </row>
    <row r="5668" spans="1:3" x14ac:dyDescent="0.2">
      <c r="A5668" t="s">
        <v>360</v>
      </c>
      <c r="B5668" s="4">
        <f t="shared" ca="1" si="191"/>
        <v>45395</v>
      </c>
      <c r="C5668" s="5">
        <v>15565</v>
      </c>
    </row>
    <row r="5669" spans="1:3" x14ac:dyDescent="0.2">
      <c r="A5669" t="s">
        <v>372</v>
      </c>
      <c r="B5669" s="4">
        <f t="shared" ca="1" si="191"/>
        <v>45395</v>
      </c>
      <c r="C5669" s="5">
        <v>9325</v>
      </c>
    </row>
    <row r="5670" spans="1:3" x14ac:dyDescent="0.2">
      <c r="A5670" t="s">
        <v>375</v>
      </c>
      <c r="B5670" s="4">
        <f t="shared" ca="1" si="191"/>
        <v>45395</v>
      </c>
      <c r="C5670" s="5">
        <v>50520</v>
      </c>
    </row>
    <row r="5671" spans="1:3" x14ac:dyDescent="0.2">
      <c r="A5671" t="s">
        <v>381</v>
      </c>
      <c r="B5671" s="4">
        <f t="shared" ca="1" si="191"/>
        <v>45395</v>
      </c>
      <c r="C5671" s="5">
        <v>68930</v>
      </c>
    </row>
    <row r="5672" spans="1:3" x14ac:dyDescent="0.2">
      <c r="A5672" t="s">
        <v>388</v>
      </c>
      <c r="B5672" s="4">
        <f t="shared" ca="1" si="191"/>
        <v>45395</v>
      </c>
      <c r="C5672" s="5">
        <v>27215</v>
      </c>
    </row>
    <row r="5673" spans="1:3" x14ac:dyDescent="0.2">
      <c r="A5673" t="s">
        <v>389</v>
      </c>
      <c r="B5673" s="4">
        <f t="shared" ca="1" si="191"/>
        <v>45395</v>
      </c>
      <c r="C5673" s="5">
        <v>68350</v>
      </c>
    </row>
    <row r="5674" spans="1:3" x14ac:dyDescent="0.2">
      <c r="A5674" t="s">
        <v>413</v>
      </c>
      <c r="B5674" s="4">
        <f t="shared" ca="1" si="191"/>
        <v>45395</v>
      </c>
      <c r="C5674" s="5">
        <v>43060</v>
      </c>
    </row>
    <row r="5675" spans="1:3" x14ac:dyDescent="0.2">
      <c r="A5675" t="s">
        <v>428</v>
      </c>
      <c r="B5675" s="4">
        <f t="shared" ca="1" si="191"/>
        <v>45395</v>
      </c>
      <c r="C5675" s="5">
        <v>7485</v>
      </c>
    </row>
    <row r="5676" spans="1:3" x14ac:dyDescent="0.2">
      <c r="A5676" t="s">
        <v>51</v>
      </c>
      <c r="B5676" s="4">
        <f t="shared" ref="B5676:B5702" ca="1" si="192">TODAY()-8</f>
        <v>45396</v>
      </c>
      <c r="C5676" s="5">
        <v>64905</v>
      </c>
    </row>
    <row r="5677" spans="1:3" x14ac:dyDescent="0.2">
      <c r="A5677" t="s">
        <v>66</v>
      </c>
      <c r="B5677" s="4">
        <f t="shared" ca="1" si="192"/>
        <v>45396</v>
      </c>
      <c r="C5677" s="5">
        <v>57505</v>
      </c>
    </row>
    <row r="5678" spans="1:3" x14ac:dyDescent="0.2">
      <c r="A5678" t="s">
        <v>70</v>
      </c>
      <c r="B5678" s="4">
        <f t="shared" ca="1" si="192"/>
        <v>45396</v>
      </c>
      <c r="C5678" s="5">
        <v>16520</v>
      </c>
    </row>
    <row r="5679" spans="1:3" x14ac:dyDescent="0.2">
      <c r="A5679" t="s">
        <v>72</v>
      </c>
      <c r="B5679" s="4">
        <f t="shared" ca="1" si="192"/>
        <v>45396</v>
      </c>
      <c r="C5679" s="5">
        <v>16980</v>
      </c>
    </row>
    <row r="5680" spans="1:3" x14ac:dyDescent="0.2">
      <c r="A5680" t="s">
        <v>93</v>
      </c>
      <c r="B5680" s="4">
        <f t="shared" ca="1" si="192"/>
        <v>45396</v>
      </c>
      <c r="C5680" s="5">
        <v>50305</v>
      </c>
    </row>
    <row r="5681" spans="1:3" x14ac:dyDescent="0.2">
      <c r="A5681" t="s">
        <v>132</v>
      </c>
      <c r="B5681" s="4">
        <f t="shared" ca="1" si="192"/>
        <v>45396</v>
      </c>
      <c r="C5681" s="5">
        <v>44250</v>
      </c>
    </row>
    <row r="5682" spans="1:3" x14ac:dyDescent="0.2">
      <c r="A5682" t="s">
        <v>140</v>
      </c>
      <c r="B5682" s="4">
        <f t="shared" ca="1" si="192"/>
        <v>45396</v>
      </c>
      <c r="C5682" s="5">
        <v>28225</v>
      </c>
    </row>
    <row r="5683" spans="1:3" x14ac:dyDescent="0.2">
      <c r="A5683" t="s">
        <v>143</v>
      </c>
      <c r="B5683" s="4">
        <f t="shared" ca="1" si="192"/>
        <v>45396</v>
      </c>
      <c r="C5683" s="5">
        <v>12475</v>
      </c>
    </row>
    <row r="5684" spans="1:3" x14ac:dyDescent="0.2">
      <c r="A5684" t="s">
        <v>157</v>
      </c>
      <c r="B5684" s="4">
        <f t="shared" ca="1" si="192"/>
        <v>45396</v>
      </c>
      <c r="C5684" s="5">
        <v>15460</v>
      </c>
    </row>
    <row r="5685" spans="1:3" x14ac:dyDescent="0.2">
      <c r="A5685" t="s">
        <v>161</v>
      </c>
      <c r="B5685" s="4">
        <f t="shared" ca="1" si="192"/>
        <v>45396</v>
      </c>
      <c r="C5685" s="5">
        <v>43255</v>
      </c>
    </row>
    <row r="5686" spans="1:3" x14ac:dyDescent="0.2">
      <c r="A5686" t="s">
        <v>172</v>
      </c>
      <c r="B5686" s="4">
        <f t="shared" ca="1" si="192"/>
        <v>45396</v>
      </c>
      <c r="C5686" s="5">
        <v>25305</v>
      </c>
    </row>
    <row r="5687" spans="1:3" x14ac:dyDescent="0.2">
      <c r="A5687" t="s">
        <v>194</v>
      </c>
      <c r="B5687" s="4">
        <f t="shared" ca="1" si="192"/>
        <v>45396</v>
      </c>
      <c r="C5687" s="5">
        <v>23370</v>
      </c>
    </row>
    <row r="5688" spans="1:3" x14ac:dyDescent="0.2">
      <c r="A5688" t="s">
        <v>198</v>
      </c>
      <c r="B5688" s="4">
        <f t="shared" ca="1" si="192"/>
        <v>45396</v>
      </c>
      <c r="C5688" s="5">
        <v>60210</v>
      </c>
    </row>
    <row r="5689" spans="1:3" x14ac:dyDescent="0.2">
      <c r="A5689" t="s">
        <v>205</v>
      </c>
      <c r="B5689" s="4">
        <f t="shared" ca="1" si="192"/>
        <v>45396</v>
      </c>
      <c r="C5689" s="5">
        <v>83780</v>
      </c>
    </row>
    <row r="5690" spans="1:3" x14ac:dyDescent="0.2">
      <c r="A5690" t="s">
        <v>244</v>
      </c>
      <c r="B5690" s="4">
        <f t="shared" ca="1" si="192"/>
        <v>45396</v>
      </c>
      <c r="C5690" s="5">
        <v>37100</v>
      </c>
    </row>
    <row r="5691" spans="1:3" x14ac:dyDescent="0.2">
      <c r="A5691" t="s">
        <v>276</v>
      </c>
      <c r="B5691" s="4">
        <f t="shared" ca="1" si="192"/>
        <v>45396</v>
      </c>
      <c r="C5691" s="5">
        <v>23445</v>
      </c>
    </row>
    <row r="5692" spans="1:3" x14ac:dyDescent="0.2">
      <c r="A5692" t="s">
        <v>302</v>
      </c>
      <c r="B5692" s="4">
        <f t="shared" ca="1" si="192"/>
        <v>45396</v>
      </c>
      <c r="C5692" s="5">
        <v>15775</v>
      </c>
    </row>
    <row r="5693" spans="1:3" x14ac:dyDescent="0.2">
      <c r="A5693" t="s">
        <v>306</v>
      </c>
      <c r="B5693" s="4">
        <f t="shared" ca="1" si="192"/>
        <v>45396</v>
      </c>
      <c r="C5693" s="5">
        <v>11190</v>
      </c>
    </row>
    <row r="5694" spans="1:3" x14ac:dyDescent="0.2">
      <c r="A5694" t="s">
        <v>347</v>
      </c>
      <c r="B5694" s="4">
        <f t="shared" ca="1" si="192"/>
        <v>45396</v>
      </c>
      <c r="C5694" s="5">
        <v>66515</v>
      </c>
    </row>
    <row r="5695" spans="1:3" x14ac:dyDescent="0.2">
      <c r="A5695" t="s">
        <v>352</v>
      </c>
      <c r="B5695" s="4">
        <f t="shared" ca="1" si="192"/>
        <v>45396</v>
      </c>
      <c r="C5695" s="5">
        <v>49280</v>
      </c>
    </row>
    <row r="5696" spans="1:3" x14ac:dyDescent="0.2">
      <c r="A5696" t="s">
        <v>372</v>
      </c>
      <c r="B5696" s="4">
        <f t="shared" ca="1" si="192"/>
        <v>45396</v>
      </c>
      <c r="C5696" s="5">
        <v>80675</v>
      </c>
    </row>
    <row r="5697" spans="1:3" x14ac:dyDescent="0.2">
      <c r="A5697" t="s">
        <v>375</v>
      </c>
      <c r="B5697" s="4">
        <f t="shared" ca="1" si="192"/>
        <v>45396</v>
      </c>
      <c r="C5697" s="5">
        <v>78855</v>
      </c>
    </row>
    <row r="5698" spans="1:3" x14ac:dyDescent="0.2">
      <c r="A5698" t="s">
        <v>381</v>
      </c>
      <c r="B5698" s="4">
        <f t="shared" ca="1" si="192"/>
        <v>45396</v>
      </c>
      <c r="C5698" s="5">
        <v>73220</v>
      </c>
    </row>
    <row r="5699" spans="1:3" x14ac:dyDescent="0.2">
      <c r="A5699" t="s">
        <v>410</v>
      </c>
      <c r="B5699" s="4">
        <f t="shared" ca="1" si="192"/>
        <v>45396</v>
      </c>
      <c r="C5699" s="5">
        <v>34810</v>
      </c>
    </row>
    <row r="5700" spans="1:3" x14ac:dyDescent="0.2">
      <c r="A5700" t="s">
        <v>418</v>
      </c>
      <c r="B5700" s="4">
        <f t="shared" ca="1" si="192"/>
        <v>45396</v>
      </c>
      <c r="C5700" s="5">
        <v>18325</v>
      </c>
    </row>
    <row r="5701" spans="1:3" x14ac:dyDescent="0.2">
      <c r="A5701" t="s">
        <v>431</v>
      </c>
      <c r="B5701" s="4">
        <f t="shared" ca="1" si="192"/>
        <v>45396</v>
      </c>
      <c r="C5701" s="5">
        <v>30755</v>
      </c>
    </row>
    <row r="5702" spans="1:3" x14ac:dyDescent="0.2">
      <c r="A5702" t="s">
        <v>441</v>
      </c>
      <c r="B5702" s="4">
        <f t="shared" ca="1" si="192"/>
        <v>45396</v>
      </c>
      <c r="C5702" s="5">
        <v>16600</v>
      </c>
    </row>
    <row r="5703" spans="1:3" x14ac:dyDescent="0.2">
      <c r="A5703" t="s">
        <v>49</v>
      </c>
      <c r="B5703" s="4">
        <f t="shared" ref="B5703:B5733" ca="1" si="193">TODAY()-7</f>
        <v>45397</v>
      </c>
      <c r="C5703" s="5">
        <v>84795</v>
      </c>
    </row>
    <row r="5704" spans="1:3" x14ac:dyDescent="0.2">
      <c r="A5704" t="s">
        <v>64</v>
      </c>
      <c r="B5704" s="4">
        <f t="shared" ca="1" si="193"/>
        <v>45397</v>
      </c>
      <c r="C5704" s="5">
        <v>36585</v>
      </c>
    </row>
    <row r="5705" spans="1:3" x14ac:dyDescent="0.2">
      <c r="A5705" t="s">
        <v>66</v>
      </c>
      <c r="B5705" s="4">
        <f t="shared" ca="1" si="193"/>
        <v>45397</v>
      </c>
      <c r="C5705" s="5">
        <v>27260</v>
      </c>
    </row>
    <row r="5706" spans="1:3" x14ac:dyDescent="0.2">
      <c r="A5706" t="s">
        <v>70</v>
      </c>
      <c r="B5706" s="4">
        <f t="shared" ca="1" si="193"/>
        <v>45397</v>
      </c>
      <c r="C5706" s="5">
        <v>51365</v>
      </c>
    </row>
    <row r="5707" spans="1:3" x14ac:dyDescent="0.2">
      <c r="A5707" t="s">
        <v>78</v>
      </c>
      <c r="B5707" s="4">
        <f t="shared" ca="1" si="193"/>
        <v>45397</v>
      </c>
      <c r="C5707" s="5">
        <v>68575</v>
      </c>
    </row>
    <row r="5708" spans="1:3" x14ac:dyDescent="0.2">
      <c r="A5708" t="s">
        <v>80</v>
      </c>
      <c r="B5708" s="4">
        <f t="shared" ca="1" si="193"/>
        <v>45397</v>
      </c>
      <c r="C5708" s="5">
        <v>81380</v>
      </c>
    </row>
    <row r="5709" spans="1:3" x14ac:dyDescent="0.2">
      <c r="A5709" t="s">
        <v>108</v>
      </c>
      <c r="B5709" s="4">
        <f t="shared" ca="1" si="193"/>
        <v>45397</v>
      </c>
      <c r="C5709" s="5">
        <v>60745</v>
      </c>
    </row>
    <row r="5710" spans="1:3" x14ac:dyDescent="0.2">
      <c r="A5710" t="s">
        <v>110</v>
      </c>
      <c r="B5710" s="4">
        <f t="shared" ca="1" si="193"/>
        <v>45397</v>
      </c>
      <c r="C5710" s="5">
        <v>78465</v>
      </c>
    </row>
    <row r="5711" spans="1:3" x14ac:dyDescent="0.2">
      <c r="A5711" t="s">
        <v>132</v>
      </c>
      <c r="B5711" s="4">
        <f t="shared" ca="1" si="193"/>
        <v>45397</v>
      </c>
      <c r="C5711" s="5">
        <v>25490</v>
      </c>
    </row>
    <row r="5712" spans="1:3" x14ac:dyDescent="0.2">
      <c r="A5712" t="s">
        <v>133</v>
      </c>
      <c r="B5712" s="4">
        <f t="shared" ca="1" si="193"/>
        <v>45397</v>
      </c>
      <c r="C5712" s="5">
        <v>6185</v>
      </c>
    </row>
    <row r="5713" spans="1:3" x14ac:dyDescent="0.2">
      <c r="A5713" t="s">
        <v>143</v>
      </c>
      <c r="B5713" s="4">
        <f t="shared" ca="1" si="193"/>
        <v>45397</v>
      </c>
      <c r="C5713" s="5">
        <v>59510</v>
      </c>
    </row>
    <row r="5714" spans="1:3" x14ac:dyDescent="0.2">
      <c r="A5714" t="s">
        <v>157</v>
      </c>
      <c r="B5714" s="4">
        <f t="shared" ca="1" si="193"/>
        <v>45397</v>
      </c>
      <c r="C5714" s="5">
        <v>15905</v>
      </c>
    </row>
    <row r="5715" spans="1:3" x14ac:dyDescent="0.2">
      <c r="A5715" t="s">
        <v>161</v>
      </c>
      <c r="B5715" s="4">
        <f t="shared" ca="1" si="193"/>
        <v>45397</v>
      </c>
      <c r="C5715" s="5">
        <v>5605</v>
      </c>
    </row>
    <row r="5716" spans="1:3" x14ac:dyDescent="0.2">
      <c r="A5716" t="s">
        <v>165</v>
      </c>
      <c r="B5716" s="4">
        <f t="shared" ca="1" si="193"/>
        <v>45397</v>
      </c>
      <c r="C5716" s="5">
        <v>12705</v>
      </c>
    </row>
    <row r="5717" spans="1:3" x14ac:dyDescent="0.2">
      <c r="A5717" t="s">
        <v>187</v>
      </c>
      <c r="B5717" s="4">
        <f t="shared" ca="1" si="193"/>
        <v>45397</v>
      </c>
      <c r="C5717" s="5">
        <v>52275</v>
      </c>
    </row>
    <row r="5718" spans="1:3" x14ac:dyDescent="0.2">
      <c r="A5718" t="s">
        <v>194</v>
      </c>
      <c r="B5718" s="4">
        <f t="shared" ca="1" si="193"/>
        <v>45397</v>
      </c>
      <c r="C5718" s="5">
        <v>82705</v>
      </c>
    </row>
    <row r="5719" spans="1:3" x14ac:dyDescent="0.2">
      <c r="A5719" t="s">
        <v>198</v>
      </c>
      <c r="B5719" s="4">
        <f t="shared" ca="1" si="193"/>
        <v>45397</v>
      </c>
      <c r="C5719" s="5">
        <v>44205</v>
      </c>
    </row>
    <row r="5720" spans="1:3" x14ac:dyDescent="0.2">
      <c r="A5720" t="s">
        <v>243</v>
      </c>
      <c r="B5720" s="4">
        <f t="shared" ca="1" si="193"/>
        <v>45397</v>
      </c>
      <c r="C5720" s="5">
        <v>75345</v>
      </c>
    </row>
    <row r="5721" spans="1:3" x14ac:dyDescent="0.2">
      <c r="A5721" t="s">
        <v>245</v>
      </c>
      <c r="B5721" s="4">
        <f t="shared" ca="1" si="193"/>
        <v>45397</v>
      </c>
      <c r="C5721" s="5">
        <v>46060</v>
      </c>
    </row>
    <row r="5722" spans="1:3" x14ac:dyDescent="0.2">
      <c r="A5722" t="s">
        <v>276</v>
      </c>
      <c r="B5722" s="4">
        <f t="shared" ca="1" si="193"/>
        <v>45397</v>
      </c>
      <c r="C5722" s="5">
        <v>26615</v>
      </c>
    </row>
    <row r="5723" spans="1:3" x14ac:dyDescent="0.2">
      <c r="A5723" t="s">
        <v>328</v>
      </c>
      <c r="B5723" s="4">
        <f t="shared" ca="1" si="193"/>
        <v>45397</v>
      </c>
      <c r="C5723" s="5">
        <v>64785</v>
      </c>
    </row>
    <row r="5724" spans="1:3" x14ac:dyDescent="0.2">
      <c r="A5724" t="s">
        <v>333</v>
      </c>
      <c r="B5724" s="4">
        <f t="shared" ca="1" si="193"/>
        <v>45397</v>
      </c>
      <c r="C5724" s="5">
        <v>41480</v>
      </c>
    </row>
    <row r="5725" spans="1:3" x14ac:dyDescent="0.2">
      <c r="A5725" t="s">
        <v>368</v>
      </c>
      <c r="B5725" s="4">
        <f t="shared" ca="1" si="193"/>
        <v>45397</v>
      </c>
      <c r="C5725" s="5">
        <v>63940</v>
      </c>
    </row>
    <row r="5726" spans="1:3" x14ac:dyDescent="0.2">
      <c r="A5726" t="s">
        <v>389</v>
      </c>
      <c r="B5726" s="4">
        <f t="shared" ca="1" si="193"/>
        <v>45397</v>
      </c>
      <c r="C5726" s="5">
        <v>66630</v>
      </c>
    </row>
    <row r="5727" spans="1:3" x14ac:dyDescent="0.2">
      <c r="A5727" t="s">
        <v>393</v>
      </c>
      <c r="B5727" s="4">
        <f t="shared" ca="1" si="193"/>
        <v>45397</v>
      </c>
      <c r="C5727" s="5">
        <v>74360</v>
      </c>
    </row>
    <row r="5728" spans="1:3" x14ac:dyDescent="0.2">
      <c r="A5728" t="s">
        <v>400</v>
      </c>
      <c r="B5728" s="4">
        <f t="shared" ca="1" si="193"/>
        <v>45397</v>
      </c>
      <c r="C5728" s="5">
        <v>30320</v>
      </c>
    </row>
    <row r="5729" spans="1:3" x14ac:dyDescent="0.2">
      <c r="A5729" t="s">
        <v>408</v>
      </c>
      <c r="B5729" s="4">
        <f t="shared" ca="1" si="193"/>
        <v>45397</v>
      </c>
      <c r="C5729" s="5">
        <v>51340</v>
      </c>
    </row>
    <row r="5730" spans="1:3" x14ac:dyDescent="0.2">
      <c r="A5730" t="s">
        <v>413</v>
      </c>
      <c r="B5730" s="4">
        <f t="shared" ca="1" si="193"/>
        <v>45397</v>
      </c>
      <c r="C5730" s="5">
        <v>36365</v>
      </c>
    </row>
    <row r="5731" spans="1:3" x14ac:dyDescent="0.2">
      <c r="A5731" t="s">
        <v>416</v>
      </c>
      <c r="B5731" s="4">
        <f t="shared" ca="1" si="193"/>
        <v>45397</v>
      </c>
      <c r="C5731" s="5">
        <v>56285</v>
      </c>
    </row>
    <row r="5732" spans="1:3" x14ac:dyDescent="0.2">
      <c r="A5732" t="s">
        <v>430</v>
      </c>
      <c r="B5732" s="4">
        <f t="shared" ca="1" si="193"/>
        <v>45397</v>
      </c>
      <c r="C5732" s="5">
        <v>16925</v>
      </c>
    </row>
    <row r="5733" spans="1:3" x14ac:dyDescent="0.2">
      <c r="A5733" t="s">
        <v>436</v>
      </c>
      <c r="B5733" s="4">
        <f t="shared" ca="1" si="193"/>
        <v>45397</v>
      </c>
      <c r="C5733" s="5">
        <v>76720</v>
      </c>
    </row>
    <row r="5734" spans="1:3" x14ac:dyDescent="0.2">
      <c r="A5734" t="s">
        <v>49</v>
      </c>
      <c r="B5734" s="4">
        <f t="shared" ref="B5734:B5759" ca="1" si="194">TODAY()-6</f>
        <v>45398</v>
      </c>
      <c r="C5734" s="5">
        <v>36720</v>
      </c>
    </row>
    <row r="5735" spans="1:3" x14ac:dyDescent="0.2">
      <c r="A5735" t="s">
        <v>59</v>
      </c>
      <c r="B5735" s="4">
        <f t="shared" ca="1" si="194"/>
        <v>45398</v>
      </c>
      <c r="C5735" s="5">
        <v>31945</v>
      </c>
    </row>
    <row r="5736" spans="1:3" x14ac:dyDescent="0.2">
      <c r="A5736" t="s">
        <v>64</v>
      </c>
      <c r="B5736" s="4">
        <f t="shared" ca="1" si="194"/>
        <v>45398</v>
      </c>
      <c r="C5736" s="5">
        <v>69745</v>
      </c>
    </row>
    <row r="5737" spans="1:3" x14ac:dyDescent="0.2">
      <c r="A5737" t="s">
        <v>78</v>
      </c>
      <c r="B5737" s="4">
        <f t="shared" ca="1" si="194"/>
        <v>45398</v>
      </c>
      <c r="C5737" s="5">
        <v>79675</v>
      </c>
    </row>
    <row r="5738" spans="1:3" x14ac:dyDescent="0.2">
      <c r="A5738" t="s">
        <v>103</v>
      </c>
      <c r="B5738" s="4">
        <f t="shared" ca="1" si="194"/>
        <v>45398</v>
      </c>
      <c r="C5738" s="5">
        <v>5450</v>
      </c>
    </row>
    <row r="5739" spans="1:3" x14ac:dyDescent="0.2">
      <c r="A5739" t="s">
        <v>110</v>
      </c>
      <c r="B5739" s="4">
        <f t="shared" ca="1" si="194"/>
        <v>45398</v>
      </c>
      <c r="C5739" s="5">
        <v>84430</v>
      </c>
    </row>
    <row r="5740" spans="1:3" x14ac:dyDescent="0.2">
      <c r="A5740" t="s">
        <v>118</v>
      </c>
      <c r="B5740" s="4">
        <f t="shared" ca="1" si="194"/>
        <v>45398</v>
      </c>
      <c r="C5740" s="5">
        <v>53085</v>
      </c>
    </row>
    <row r="5741" spans="1:3" x14ac:dyDescent="0.2">
      <c r="A5741" t="s">
        <v>130</v>
      </c>
      <c r="B5741" s="4">
        <f t="shared" ca="1" si="194"/>
        <v>45398</v>
      </c>
      <c r="C5741" s="5">
        <v>45060</v>
      </c>
    </row>
    <row r="5742" spans="1:3" x14ac:dyDescent="0.2">
      <c r="A5742" t="s">
        <v>143</v>
      </c>
      <c r="B5742" s="4">
        <f t="shared" ca="1" si="194"/>
        <v>45398</v>
      </c>
      <c r="C5742" s="5">
        <v>18155</v>
      </c>
    </row>
    <row r="5743" spans="1:3" x14ac:dyDescent="0.2">
      <c r="A5743" t="s">
        <v>148</v>
      </c>
      <c r="B5743" s="4">
        <f t="shared" ca="1" si="194"/>
        <v>45398</v>
      </c>
      <c r="C5743" s="5">
        <v>56490</v>
      </c>
    </row>
    <row r="5744" spans="1:3" x14ac:dyDescent="0.2">
      <c r="A5744" t="s">
        <v>157</v>
      </c>
      <c r="B5744" s="4">
        <f t="shared" ca="1" si="194"/>
        <v>45398</v>
      </c>
      <c r="C5744" s="5">
        <v>10505</v>
      </c>
    </row>
    <row r="5745" spans="1:3" x14ac:dyDescent="0.2">
      <c r="A5745" t="s">
        <v>163</v>
      </c>
      <c r="B5745" s="4">
        <f t="shared" ca="1" si="194"/>
        <v>45398</v>
      </c>
      <c r="C5745" s="5">
        <v>62460</v>
      </c>
    </row>
    <row r="5746" spans="1:3" x14ac:dyDescent="0.2">
      <c r="A5746" t="s">
        <v>183</v>
      </c>
      <c r="B5746" s="4">
        <f t="shared" ca="1" si="194"/>
        <v>45398</v>
      </c>
      <c r="C5746" s="5">
        <v>84115</v>
      </c>
    </row>
    <row r="5747" spans="1:3" x14ac:dyDescent="0.2">
      <c r="A5747" t="s">
        <v>187</v>
      </c>
      <c r="B5747" s="4">
        <f t="shared" ca="1" si="194"/>
        <v>45398</v>
      </c>
      <c r="C5747" s="5">
        <v>30480</v>
      </c>
    </row>
    <row r="5748" spans="1:3" x14ac:dyDescent="0.2">
      <c r="A5748" t="s">
        <v>198</v>
      </c>
      <c r="B5748" s="4">
        <f t="shared" ca="1" si="194"/>
        <v>45398</v>
      </c>
      <c r="C5748" s="5">
        <v>7010</v>
      </c>
    </row>
    <row r="5749" spans="1:3" x14ac:dyDescent="0.2">
      <c r="A5749" t="s">
        <v>242</v>
      </c>
      <c r="B5749" s="4">
        <f t="shared" ca="1" si="194"/>
        <v>45398</v>
      </c>
      <c r="C5749" s="5">
        <v>48235</v>
      </c>
    </row>
    <row r="5750" spans="1:3" x14ac:dyDescent="0.2">
      <c r="A5750" t="s">
        <v>243</v>
      </c>
      <c r="B5750" s="4">
        <f t="shared" ca="1" si="194"/>
        <v>45398</v>
      </c>
      <c r="C5750" s="5">
        <v>67685</v>
      </c>
    </row>
    <row r="5751" spans="1:3" x14ac:dyDescent="0.2">
      <c r="A5751" t="s">
        <v>300</v>
      </c>
      <c r="B5751" s="4">
        <f t="shared" ca="1" si="194"/>
        <v>45398</v>
      </c>
      <c r="C5751" s="5">
        <v>6670</v>
      </c>
    </row>
    <row r="5752" spans="1:3" x14ac:dyDescent="0.2">
      <c r="A5752" t="s">
        <v>340</v>
      </c>
      <c r="B5752" s="4">
        <f t="shared" ca="1" si="194"/>
        <v>45398</v>
      </c>
      <c r="C5752" s="5">
        <v>23115</v>
      </c>
    </row>
    <row r="5753" spans="1:3" x14ac:dyDescent="0.2">
      <c r="A5753" t="s">
        <v>347</v>
      </c>
      <c r="B5753" s="4">
        <f t="shared" ca="1" si="194"/>
        <v>45398</v>
      </c>
      <c r="C5753" s="5">
        <v>5925</v>
      </c>
    </row>
    <row r="5754" spans="1:3" x14ac:dyDescent="0.2">
      <c r="A5754" t="s">
        <v>372</v>
      </c>
      <c r="B5754" s="4">
        <f t="shared" ca="1" si="194"/>
        <v>45398</v>
      </c>
      <c r="C5754" s="5">
        <v>15475</v>
      </c>
    </row>
    <row r="5755" spans="1:3" x14ac:dyDescent="0.2">
      <c r="A5755" t="s">
        <v>393</v>
      </c>
      <c r="B5755" s="4">
        <f t="shared" ca="1" si="194"/>
        <v>45398</v>
      </c>
      <c r="C5755" s="5">
        <v>37925</v>
      </c>
    </row>
    <row r="5756" spans="1:3" x14ac:dyDescent="0.2">
      <c r="A5756" t="s">
        <v>405</v>
      </c>
      <c r="B5756" s="4">
        <f t="shared" ca="1" si="194"/>
        <v>45398</v>
      </c>
      <c r="C5756" s="5">
        <v>54880</v>
      </c>
    </row>
    <row r="5757" spans="1:3" x14ac:dyDescent="0.2">
      <c r="A5757" t="s">
        <v>407</v>
      </c>
      <c r="B5757" s="4">
        <f t="shared" ca="1" si="194"/>
        <v>45398</v>
      </c>
      <c r="C5757" s="5">
        <v>48530</v>
      </c>
    </row>
    <row r="5758" spans="1:3" x14ac:dyDescent="0.2">
      <c r="A5758" t="s">
        <v>408</v>
      </c>
      <c r="B5758" s="4">
        <f t="shared" ca="1" si="194"/>
        <v>45398</v>
      </c>
      <c r="C5758" s="5">
        <v>70625</v>
      </c>
    </row>
    <row r="5759" spans="1:3" x14ac:dyDescent="0.2">
      <c r="A5759" t="s">
        <v>431</v>
      </c>
      <c r="B5759" s="4">
        <f t="shared" ca="1" si="194"/>
        <v>45398</v>
      </c>
      <c r="C5759" s="5">
        <v>22965</v>
      </c>
    </row>
    <row r="5760" spans="1:3" x14ac:dyDescent="0.2">
      <c r="A5760" t="s">
        <v>64</v>
      </c>
      <c r="B5760" s="4">
        <f t="shared" ref="B5760:B5791" ca="1" si="195">TODAY()-5</f>
        <v>45399</v>
      </c>
      <c r="C5760" s="5">
        <v>65335</v>
      </c>
    </row>
    <row r="5761" spans="1:3" x14ac:dyDescent="0.2">
      <c r="A5761" t="s">
        <v>66</v>
      </c>
      <c r="B5761" s="4">
        <f t="shared" ca="1" si="195"/>
        <v>45399</v>
      </c>
      <c r="C5761" s="5">
        <v>63965</v>
      </c>
    </row>
    <row r="5762" spans="1:3" x14ac:dyDescent="0.2">
      <c r="A5762" t="s">
        <v>70</v>
      </c>
      <c r="B5762" s="4">
        <f t="shared" ca="1" si="195"/>
        <v>45399</v>
      </c>
      <c r="C5762" s="5">
        <v>31305</v>
      </c>
    </row>
    <row r="5763" spans="1:3" x14ac:dyDescent="0.2">
      <c r="A5763" t="s">
        <v>78</v>
      </c>
      <c r="B5763" s="4">
        <f t="shared" ca="1" si="195"/>
        <v>45399</v>
      </c>
      <c r="C5763" s="5">
        <v>43020</v>
      </c>
    </row>
    <row r="5764" spans="1:3" x14ac:dyDescent="0.2">
      <c r="A5764" t="s">
        <v>97</v>
      </c>
      <c r="B5764" s="4">
        <f t="shared" ca="1" si="195"/>
        <v>45399</v>
      </c>
      <c r="C5764" s="5">
        <v>39805</v>
      </c>
    </row>
    <row r="5765" spans="1:3" x14ac:dyDescent="0.2">
      <c r="A5765" t="s">
        <v>118</v>
      </c>
      <c r="B5765" s="4">
        <f t="shared" ca="1" si="195"/>
        <v>45399</v>
      </c>
      <c r="C5765" s="5">
        <v>5965</v>
      </c>
    </row>
    <row r="5766" spans="1:3" x14ac:dyDescent="0.2">
      <c r="A5766" t="s">
        <v>141</v>
      </c>
      <c r="B5766" s="4">
        <f t="shared" ca="1" si="195"/>
        <v>45399</v>
      </c>
      <c r="C5766" s="5">
        <v>79470</v>
      </c>
    </row>
    <row r="5767" spans="1:3" x14ac:dyDescent="0.2">
      <c r="A5767" t="s">
        <v>143</v>
      </c>
      <c r="B5767" s="4">
        <f t="shared" ca="1" si="195"/>
        <v>45399</v>
      </c>
      <c r="C5767" s="5">
        <v>6170</v>
      </c>
    </row>
    <row r="5768" spans="1:3" x14ac:dyDescent="0.2">
      <c r="A5768" t="s">
        <v>148</v>
      </c>
      <c r="B5768" s="4">
        <f t="shared" ca="1" si="195"/>
        <v>45399</v>
      </c>
      <c r="C5768" s="5">
        <v>60495</v>
      </c>
    </row>
    <row r="5769" spans="1:3" x14ac:dyDescent="0.2">
      <c r="A5769" t="s">
        <v>155</v>
      </c>
      <c r="B5769" s="4">
        <f t="shared" ca="1" si="195"/>
        <v>45399</v>
      </c>
      <c r="C5769" s="5">
        <v>36875</v>
      </c>
    </row>
    <row r="5770" spans="1:3" x14ac:dyDescent="0.2">
      <c r="A5770" t="s">
        <v>163</v>
      </c>
      <c r="B5770" s="4">
        <f t="shared" ca="1" si="195"/>
        <v>45399</v>
      </c>
      <c r="C5770" s="5">
        <v>70790</v>
      </c>
    </row>
    <row r="5771" spans="1:3" x14ac:dyDescent="0.2">
      <c r="A5771" t="s">
        <v>183</v>
      </c>
      <c r="B5771" s="4">
        <f t="shared" ca="1" si="195"/>
        <v>45399</v>
      </c>
      <c r="C5771" s="5">
        <v>27815</v>
      </c>
    </row>
    <row r="5772" spans="1:3" x14ac:dyDescent="0.2">
      <c r="A5772" t="s">
        <v>187</v>
      </c>
      <c r="B5772" s="4">
        <f t="shared" ca="1" si="195"/>
        <v>45399</v>
      </c>
      <c r="C5772" s="5">
        <v>59255</v>
      </c>
    </row>
    <row r="5773" spans="1:3" x14ac:dyDescent="0.2">
      <c r="A5773" t="s">
        <v>205</v>
      </c>
      <c r="B5773" s="4">
        <f t="shared" ca="1" si="195"/>
        <v>45399</v>
      </c>
      <c r="C5773" s="5">
        <v>76065</v>
      </c>
    </row>
    <row r="5774" spans="1:3" x14ac:dyDescent="0.2">
      <c r="A5774" t="s">
        <v>208</v>
      </c>
      <c r="B5774" s="4">
        <f t="shared" ca="1" si="195"/>
        <v>45399</v>
      </c>
      <c r="C5774" s="5">
        <v>19245</v>
      </c>
    </row>
    <row r="5775" spans="1:3" x14ac:dyDescent="0.2">
      <c r="A5775" t="s">
        <v>243</v>
      </c>
      <c r="B5775" s="4">
        <f t="shared" ca="1" si="195"/>
        <v>45399</v>
      </c>
      <c r="C5775" s="5">
        <v>46410</v>
      </c>
    </row>
    <row r="5776" spans="1:3" x14ac:dyDescent="0.2">
      <c r="A5776" t="s">
        <v>261</v>
      </c>
      <c r="B5776" s="4">
        <f t="shared" ca="1" si="195"/>
        <v>45399</v>
      </c>
      <c r="C5776" s="5">
        <v>65590</v>
      </c>
    </row>
    <row r="5777" spans="1:3" x14ac:dyDescent="0.2">
      <c r="A5777" t="s">
        <v>271</v>
      </c>
      <c r="B5777" s="4">
        <f t="shared" ca="1" si="195"/>
        <v>45399</v>
      </c>
      <c r="C5777" s="5">
        <v>44415</v>
      </c>
    </row>
    <row r="5778" spans="1:3" x14ac:dyDescent="0.2">
      <c r="A5778" t="s">
        <v>301</v>
      </c>
      <c r="B5778" s="4">
        <f t="shared" ca="1" si="195"/>
        <v>45399</v>
      </c>
      <c r="C5778" s="5">
        <v>30755</v>
      </c>
    </row>
    <row r="5779" spans="1:3" x14ac:dyDescent="0.2">
      <c r="A5779" t="s">
        <v>306</v>
      </c>
      <c r="B5779" s="4">
        <f t="shared" ca="1" si="195"/>
        <v>45399</v>
      </c>
      <c r="C5779" s="5">
        <v>32540</v>
      </c>
    </row>
    <row r="5780" spans="1:3" x14ac:dyDescent="0.2">
      <c r="A5780" t="s">
        <v>320</v>
      </c>
      <c r="B5780" s="4">
        <f t="shared" ca="1" si="195"/>
        <v>45399</v>
      </c>
      <c r="C5780" s="5">
        <v>64550</v>
      </c>
    </row>
    <row r="5781" spans="1:3" x14ac:dyDescent="0.2">
      <c r="A5781" t="s">
        <v>347</v>
      </c>
      <c r="B5781" s="4">
        <f t="shared" ca="1" si="195"/>
        <v>45399</v>
      </c>
      <c r="C5781" s="5">
        <v>18265</v>
      </c>
    </row>
    <row r="5782" spans="1:3" x14ac:dyDescent="0.2">
      <c r="A5782" t="s">
        <v>368</v>
      </c>
      <c r="B5782" s="4">
        <f t="shared" ca="1" si="195"/>
        <v>45399</v>
      </c>
      <c r="C5782" s="5">
        <v>15685</v>
      </c>
    </row>
    <row r="5783" spans="1:3" x14ac:dyDescent="0.2">
      <c r="A5783" t="s">
        <v>371</v>
      </c>
      <c r="B5783" s="4">
        <f t="shared" ca="1" si="195"/>
        <v>45399</v>
      </c>
      <c r="C5783" s="5">
        <v>22180</v>
      </c>
    </row>
    <row r="5784" spans="1:3" x14ac:dyDescent="0.2">
      <c r="A5784" t="s">
        <v>375</v>
      </c>
      <c r="B5784" s="4">
        <f t="shared" ca="1" si="195"/>
        <v>45399</v>
      </c>
      <c r="C5784" s="5">
        <v>40745</v>
      </c>
    </row>
    <row r="5785" spans="1:3" x14ac:dyDescent="0.2">
      <c r="A5785" t="s">
        <v>381</v>
      </c>
      <c r="B5785" s="4">
        <f t="shared" ca="1" si="195"/>
        <v>45399</v>
      </c>
      <c r="C5785" s="5">
        <v>69560</v>
      </c>
    </row>
    <row r="5786" spans="1:3" x14ac:dyDescent="0.2">
      <c r="A5786" t="s">
        <v>405</v>
      </c>
      <c r="B5786" s="4">
        <f t="shared" ca="1" si="195"/>
        <v>45399</v>
      </c>
      <c r="C5786" s="5">
        <v>54545</v>
      </c>
    </row>
    <row r="5787" spans="1:3" x14ac:dyDescent="0.2">
      <c r="A5787" t="s">
        <v>408</v>
      </c>
      <c r="B5787" s="4">
        <f t="shared" ca="1" si="195"/>
        <v>45399</v>
      </c>
      <c r="C5787" s="5">
        <v>31140</v>
      </c>
    </row>
    <row r="5788" spans="1:3" x14ac:dyDescent="0.2">
      <c r="A5788" t="s">
        <v>415</v>
      </c>
      <c r="B5788" s="4">
        <f t="shared" ca="1" si="195"/>
        <v>45399</v>
      </c>
      <c r="C5788" s="5">
        <v>59780</v>
      </c>
    </row>
    <row r="5789" spans="1:3" x14ac:dyDescent="0.2">
      <c r="A5789" t="s">
        <v>416</v>
      </c>
      <c r="B5789" s="4">
        <f t="shared" ca="1" si="195"/>
        <v>45399</v>
      </c>
      <c r="C5789" s="5">
        <v>54300</v>
      </c>
    </row>
    <row r="5790" spans="1:3" x14ac:dyDescent="0.2">
      <c r="A5790" t="s">
        <v>428</v>
      </c>
      <c r="B5790" s="4">
        <f t="shared" ca="1" si="195"/>
        <v>45399</v>
      </c>
      <c r="C5790" s="5">
        <v>36320</v>
      </c>
    </row>
    <row r="5791" spans="1:3" x14ac:dyDescent="0.2">
      <c r="A5791" t="s">
        <v>437</v>
      </c>
      <c r="B5791" s="4">
        <f t="shared" ca="1" si="195"/>
        <v>45399</v>
      </c>
      <c r="C5791" s="5">
        <v>29125</v>
      </c>
    </row>
    <row r="5792" spans="1:3" x14ac:dyDescent="0.2">
      <c r="A5792" t="s">
        <v>59</v>
      </c>
      <c r="B5792" s="4">
        <f t="shared" ref="B5792:B5814" ca="1" si="196">TODAY()-4</f>
        <v>45400</v>
      </c>
      <c r="C5792" s="5">
        <v>6985</v>
      </c>
    </row>
    <row r="5793" spans="1:3" x14ac:dyDescent="0.2">
      <c r="A5793" t="s">
        <v>66</v>
      </c>
      <c r="B5793" s="4">
        <f t="shared" ca="1" si="196"/>
        <v>45400</v>
      </c>
      <c r="C5793" s="5">
        <v>16760</v>
      </c>
    </row>
    <row r="5794" spans="1:3" x14ac:dyDescent="0.2">
      <c r="A5794" t="s">
        <v>70</v>
      </c>
      <c r="B5794" s="4">
        <f t="shared" ca="1" si="196"/>
        <v>45400</v>
      </c>
      <c r="C5794" s="5">
        <v>53710</v>
      </c>
    </row>
    <row r="5795" spans="1:3" x14ac:dyDescent="0.2">
      <c r="A5795" t="s">
        <v>78</v>
      </c>
      <c r="B5795" s="4">
        <f t="shared" ca="1" si="196"/>
        <v>45400</v>
      </c>
      <c r="C5795" s="5">
        <v>48610</v>
      </c>
    </row>
    <row r="5796" spans="1:3" x14ac:dyDescent="0.2">
      <c r="A5796" t="s">
        <v>80</v>
      </c>
      <c r="B5796" s="4">
        <f t="shared" ca="1" si="196"/>
        <v>45400</v>
      </c>
      <c r="C5796" s="5">
        <v>64320</v>
      </c>
    </row>
    <row r="5797" spans="1:3" x14ac:dyDescent="0.2">
      <c r="A5797" t="s">
        <v>113</v>
      </c>
      <c r="B5797" s="4">
        <f t="shared" ca="1" si="196"/>
        <v>45400</v>
      </c>
      <c r="C5797" s="5">
        <v>14790</v>
      </c>
    </row>
    <row r="5798" spans="1:3" x14ac:dyDescent="0.2">
      <c r="A5798" t="s">
        <v>118</v>
      </c>
      <c r="B5798" s="4">
        <f t="shared" ca="1" si="196"/>
        <v>45400</v>
      </c>
      <c r="C5798" s="5">
        <v>30745</v>
      </c>
    </row>
    <row r="5799" spans="1:3" x14ac:dyDescent="0.2">
      <c r="A5799" t="s">
        <v>127</v>
      </c>
      <c r="B5799" s="4">
        <f t="shared" ca="1" si="196"/>
        <v>45400</v>
      </c>
      <c r="C5799" s="5">
        <v>46000</v>
      </c>
    </row>
    <row r="5800" spans="1:3" x14ac:dyDescent="0.2">
      <c r="A5800" t="s">
        <v>161</v>
      </c>
      <c r="B5800" s="4">
        <f t="shared" ca="1" si="196"/>
        <v>45400</v>
      </c>
      <c r="C5800" s="5">
        <v>16355</v>
      </c>
    </row>
    <row r="5801" spans="1:3" x14ac:dyDescent="0.2">
      <c r="A5801" t="s">
        <v>175</v>
      </c>
      <c r="B5801" s="4">
        <f t="shared" ca="1" si="196"/>
        <v>45400</v>
      </c>
      <c r="C5801" s="5">
        <v>54420</v>
      </c>
    </row>
    <row r="5802" spans="1:3" x14ac:dyDescent="0.2">
      <c r="A5802" t="s">
        <v>176</v>
      </c>
      <c r="B5802" s="4">
        <f t="shared" ca="1" si="196"/>
        <v>45400</v>
      </c>
      <c r="C5802" s="5">
        <v>22915</v>
      </c>
    </row>
    <row r="5803" spans="1:3" x14ac:dyDescent="0.2">
      <c r="A5803" t="s">
        <v>183</v>
      </c>
      <c r="B5803" s="4">
        <f t="shared" ca="1" si="196"/>
        <v>45400</v>
      </c>
      <c r="C5803" s="5">
        <v>69930</v>
      </c>
    </row>
    <row r="5804" spans="1:3" x14ac:dyDescent="0.2">
      <c r="A5804" t="s">
        <v>194</v>
      </c>
      <c r="B5804" s="4">
        <f t="shared" ca="1" si="196"/>
        <v>45400</v>
      </c>
      <c r="C5804" s="5">
        <v>60180</v>
      </c>
    </row>
    <row r="5805" spans="1:3" x14ac:dyDescent="0.2">
      <c r="A5805" t="s">
        <v>198</v>
      </c>
      <c r="B5805" s="4">
        <f t="shared" ca="1" si="196"/>
        <v>45400</v>
      </c>
      <c r="C5805" s="5">
        <v>49980</v>
      </c>
    </row>
    <row r="5806" spans="1:3" x14ac:dyDescent="0.2">
      <c r="A5806" t="s">
        <v>227</v>
      </c>
      <c r="B5806" s="4">
        <f t="shared" ca="1" si="196"/>
        <v>45400</v>
      </c>
      <c r="C5806" s="5">
        <v>53850</v>
      </c>
    </row>
    <row r="5807" spans="1:3" x14ac:dyDescent="0.2">
      <c r="A5807" t="s">
        <v>276</v>
      </c>
      <c r="B5807" s="4">
        <f t="shared" ca="1" si="196"/>
        <v>45400</v>
      </c>
      <c r="C5807" s="5">
        <v>49310</v>
      </c>
    </row>
    <row r="5808" spans="1:3" x14ac:dyDescent="0.2">
      <c r="A5808" t="s">
        <v>300</v>
      </c>
      <c r="B5808" s="4">
        <f t="shared" ca="1" si="196"/>
        <v>45400</v>
      </c>
      <c r="C5808" s="5">
        <v>69980</v>
      </c>
    </row>
    <row r="5809" spans="1:3" x14ac:dyDescent="0.2">
      <c r="A5809" t="s">
        <v>301</v>
      </c>
      <c r="B5809" s="4">
        <f t="shared" ca="1" si="196"/>
        <v>45400</v>
      </c>
      <c r="C5809" s="5">
        <v>7680</v>
      </c>
    </row>
    <row r="5810" spans="1:3" x14ac:dyDescent="0.2">
      <c r="A5810" t="s">
        <v>352</v>
      </c>
      <c r="B5810" s="4">
        <f t="shared" ca="1" si="196"/>
        <v>45400</v>
      </c>
      <c r="C5810" s="5">
        <v>27935</v>
      </c>
    </row>
    <row r="5811" spans="1:3" x14ac:dyDescent="0.2">
      <c r="A5811" t="s">
        <v>360</v>
      </c>
      <c r="B5811" s="4">
        <f t="shared" ca="1" si="196"/>
        <v>45400</v>
      </c>
      <c r="C5811" s="5">
        <v>7820</v>
      </c>
    </row>
    <row r="5812" spans="1:3" x14ac:dyDescent="0.2">
      <c r="A5812" t="s">
        <v>388</v>
      </c>
      <c r="B5812" s="4">
        <f t="shared" ca="1" si="196"/>
        <v>45400</v>
      </c>
      <c r="C5812" s="5">
        <v>18190</v>
      </c>
    </row>
    <row r="5813" spans="1:3" x14ac:dyDescent="0.2">
      <c r="A5813" t="s">
        <v>410</v>
      </c>
      <c r="B5813" s="4">
        <f t="shared" ca="1" si="196"/>
        <v>45400</v>
      </c>
      <c r="C5813" s="5">
        <v>39495</v>
      </c>
    </row>
    <row r="5814" spans="1:3" x14ac:dyDescent="0.2">
      <c r="A5814" t="s">
        <v>445</v>
      </c>
      <c r="B5814" s="4">
        <f t="shared" ca="1" si="196"/>
        <v>45400</v>
      </c>
      <c r="C5814" s="5">
        <v>14115</v>
      </c>
    </row>
    <row r="5815" spans="1:3" x14ac:dyDescent="0.2">
      <c r="A5815" t="s">
        <v>49</v>
      </c>
      <c r="B5815" s="4">
        <f t="shared" ref="B5815:B5843" ca="1" si="197">TODAY()-3</f>
        <v>45401</v>
      </c>
      <c r="C5815" s="5">
        <v>56390</v>
      </c>
    </row>
    <row r="5816" spans="1:3" x14ac:dyDescent="0.2">
      <c r="A5816" t="s">
        <v>72</v>
      </c>
      <c r="B5816" s="4">
        <f t="shared" ca="1" si="197"/>
        <v>45401</v>
      </c>
      <c r="C5816" s="5">
        <v>47030</v>
      </c>
    </row>
    <row r="5817" spans="1:3" x14ac:dyDescent="0.2">
      <c r="A5817" t="s">
        <v>93</v>
      </c>
      <c r="B5817" s="4">
        <f t="shared" ca="1" si="197"/>
        <v>45401</v>
      </c>
      <c r="C5817" s="5">
        <v>55385</v>
      </c>
    </row>
    <row r="5818" spans="1:3" x14ac:dyDescent="0.2">
      <c r="A5818" t="s">
        <v>133</v>
      </c>
      <c r="B5818" s="4">
        <f t="shared" ca="1" si="197"/>
        <v>45401</v>
      </c>
      <c r="C5818" s="5">
        <v>7020</v>
      </c>
    </row>
    <row r="5819" spans="1:3" x14ac:dyDescent="0.2">
      <c r="A5819" t="s">
        <v>140</v>
      </c>
      <c r="B5819" s="4">
        <f t="shared" ca="1" si="197"/>
        <v>45401</v>
      </c>
      <c r="C5819" s="5">
        <v>52815</v>
      </c>
    </row>
    <row r="5820" spans="1:3" x14ac:dyDescent="0.2">
      <c r="A5820" t="s">
        <v>148</v>
      </c>
      <c r="B5820" s="4">
        <f t="shared" ca="1" si="197"/>
        <v>45401</v>
      </c>
      <c r="C5820" s="5">
        <v>32985</v>
      </c>
    </row>
    <row r="5821" spans="1:3" x14ac:dyDescent="0.2">
      <c r="A5821" t="s">
        <v>152</v>
      </c>
      <c r="B5821" s="4">
        <f t="shared" ca="1" si="197"/>
        <v>45401</v>
      </c>
      <c r="C5821" s="5">
        <v>28970</v>
      </c>
    </row>
    <row r="5822" spans="1:3" x14ac:dyDescent="0.2">
      <c r="A5822" t="s">
        <v>158</v>
      </c>
      <c r="B5822" s="4">
        <f t="shared" ca="1" si="197"/>
        <v>45401</v>
      </c>
      <c r="C5822" s="5">
        <v>10330</v>
      </c>
    </row>
    <row r="5823" spans="1:3" x14ac:dyDescent="0.2">
      <c r="A5823" t="s">
        <v>163</v>
      </c>
      <c r="B5823" s="4">
        <f t="shared" ca="1" si="197"/>
        <v>45401</v>
      </c>
      <c r="C5823" s="5">
        <v>19265</v>
      </c>
    </row>
    <row r="5824" spans="1:3" x14ac:dyDescent="0.2">
      <c r="A5824" t="s">
        <v>176</v>
      </c>
      <c r="B5824" s="4">
        <f t="shared" ca="1" si="197"/>
        <v>45401</v>
      </c>
      <c r="C5824" s="5">
        <v>20450</v>
      </c>
    </row>
    <row r="5825" spans="1:3" x14ac:dyDescent="0.2">
      <c r="A5825" t="s">
        <v>194</v>
      </c>
      <c r="B5825" s="4">
        <f t="shared" ca="1" si="197"/>
        <v>45401</v>
      </c>
      <c r="C5825" s="5">
        <v>38835</v>
      </c>
    </row>
    <row r="5826" spans="1:3" x14ac:dyDescent="0.2">
      <c r="A5826" t="s">
        <v>198</v>
      </c>
      <c r="B5826" s="4">
        <f t="shared" ca="1" si="197"/>
        <v>45401</v>
      </c>
      <c r="C5826" s="5">
        <v>35695</v>
      </c>
    </row>
    <row r="5827" spans="1:3" x14ac:dyDescent="0.2">
      <c r="A5827" t="s">
        <v>208</v>
      </c>
      <c r="B5827" s="4">
        <f t="shared" ca="1" si="197"/>
        <v>45401</v>
      </c>
      <c r="C5827" s="5">
        <v>73740</v>
      </c>
    </row>
    <row r="5828" spans="1:3" x14ac:dyDescent="0.2">
      <c r="A5828" t="s">
        <v>227</v>
      </c>
      <c r="B5828" s="4">
        <f t="shared" ca="1" si="197"/>
        <v>45401</v>
      </c>
      <c r="C5828" s="5">
        <v>7425</v>
      </c>
    </row>
    <row r="5829" spans="1:3" x14ac:dyDescent="0.2">
      <c r="A5829" t="s">
        <v>245</v>
      </c>
      <c r="B5829" s="4">
        <f t="shared" ca="1" si="197"/>
        <v>45401</v>
      </c>
      <c r="C5829" s="5">
        <v>11195</v>
      </c>
    </row>
    <row r="5830" spans="1:3" x14ac:dyDescent="0.2">
      <c r="A5830" t="s">
        <v>248</v>
      </c>
      <c r="B5830" s="4">
        <f t="shared" ca="1" si="197"/>
        <v>45401</v>
      </c>
      <c r="C5830" s="5">
        <v>56780</v>
      </c>
    </row>
    <row r="5831" spans="1:3" x14ac:dyDescent="0.2">
      <c r="A5831" t="s">
        <v>271</v>
      </c>
      <c r="B5831" s="4">
        <f t="shared" ca="1" si="197"/>
        <v>45401</v>
      </c>
      <c r="C5831" s="5">
        <v>64995</v>
      </c>
    </row>
    <row r="5832" spans="1:3" x14ac:dyDescent="0.2">
      <c r="A5832" t="s">
        <v>276</v>
      </c>
      <c r="B5832" s="4">
        <f t="shared" ca="1" si="197"/>
        <v>45401</v>
      </c>
      <c r="C5832" s="5">
        <v>23735</v>
      </c>
    </row>
    <row r="5833" spans="1:3" x14ac:dyDescent="0.2">
      <c r="A5833" t="s">
        <v>313</v>
      </c>
      <c r="B5833" s="4">
        <f t="shared" ca="1" si="197"/>
        <v>45401</v>
      </c>
      <c r="C5833" s="5">
        <v>41910</v>
      </c>
    </row>
    <row r="5834" spans="1:3" x14ac:dyDescent="0.2">
      <c r="A5834" t="s">
        <v>320</v>
      </c>
      <c r="B5834" s="4">
        <f t="shared" ca="1" si="197"/>
        <v>45401</v>
      </c>
      <c r="C5834" s="5">
        <v>77450</v>
      </c>
    </row>
    <row r="5835" spans="1:3" x14ac:dyDescent="0.2">
      <c r="A5835" t="s">
        <v>357</v>
      </c>
      <c r="B5835" s="4">
        <f t="shared" ca="1" si="197"/>
        <v>45401</v>
      </c>
      <c r="C5835" s="5">
        <v>61175</v>
      </c>
    </row>
    <row r="5836" spans="1:3" x14ac:dyDescent="0.2">
      <c r="A5836" t="s">
        <v>368</v>
      </c>
      <c r="B5836" s="4">
        <f t="shared" ca="1" si="197"/>
        <v>45401</v>
      </c>
      <c r="C5836" s="5">
        <v>13785</v>
      </c>
    </row>
    <row r="5837" spans="1:3" x14ac:dyDescent="0.2">
      <c r="A5837" t="s">
        <v>405</v>
      </c>
      <c r="B5837" s="4">
        <f t="shared" ca="1" si="197"/>
        <v>45401</v>
      </c>
      <c r="C5837" s="5">
        <v>73860</v>
      </c>
    </row>
    <row r="5838" spans="1:3" x14ac:dyDescent="0.2">
      <c r="A5838" t="s">
        <v>418</v>
      </c>
      <c r="B5838" s="4">
        <f t="shared" ca="1" si="197"/>
        <v>45401</v>
      </c>
      <c r="C5838" s="5">
        <v>14350</v>
      </c>
    </row>
    <row r="5839" spans="1:3" x14ac:dyDescent="0.2">
      <c r="A5839" t="s">
        <v>423</v>
      </c>
      <c r="B5839" s="4">
        <f t="shared" ca="1" si="197"/>
        <v>45401</v>
      </c>
      <c r="C5839" s="5">
        <v>37125</v>
      </c>
    </row>
    <row r="5840" spans="1:3" x14ac:dyDescent="0.2">
      <c r="A5840" t="s">
        <v>428</v>
      </c>
      <c r="B5840" s="4">
        <f t="shared" ca="1" si="197"/>
        <v>45401</v>
      </c>
      <c r="C5840" s="5">
        <v>43595</v>
      </c>
    </row>
    <row r="5841" spans="1:3" x14ac:dyDescent="0.2">
      <c r="A5841" t="s">
        <v>431</v>
      </c>
      <c r="B5841" s="4">
        <f t="shared" ca="1" si="197"/>
        <v>45401</v>
      </c>
      <c r="C5841" s="5">
        <v>19965</v>
      </c>
    </row>
    <row r="5842" spans="1:3" x14ac:dyDescent="0.2">
      <c r="A5842" t="s">
        <v>437</v>
      </c>
      <c r="B5842" s="4">
        <f t="shared" ca="1" si="197"/>
        <v>45401</v>
      </c>
      <c r="C5842" s="5">
        <v>27260</v>
      </c>
    </row>
    <row r="5843" spans="1:3" x14ac:dyDescent="0.2">
      <c r="A5843" t="s">
        <v>445</v>
      </c>
      <c r="B5843" s="4">
        <f t="shared" ca="1" si="197"/>
        <v>45401</v>
      </c>
      <c r="C5843" s="5">
        <v>82630</v>
      </c>
    </row>
    <row r="5844" spans="1:3" x14ac:dyDescent="0.2">
      <c r="A5844" t="s">
        <v>64</v>
      </c>
      <c r="B5844" s="4">
        <f t="shared" ref="B5844:B5872" ca="1" si="198">TODAY()-2</f>
        <v>45402</v>
      </c>
      <c r="C5844" s="5">
        <v>43205</v>
      </c>
    </row>
    <row r="5845" spans="1:3" x14ac:dyDescent="0.2">
      <c r="A5845" t="s">
        <v>70</v>
      </c>
      <c r="B5845" s="4">
        <f t="shared" ca="1" si="198"/>
        <v>45402</v>
      </c>
      <c r="C5845" s="5">
        <v>8620</v>
      </c>
    </row>
    <row r="5846" spans="1:3" x14ac:dyDescent="0.2">
      <c r="A5846" t="s">
        <v>93</v>
      </c>
      <c r="B5846" s="4">
        <f t="shared" ca="1" si="198"/>
        <v>45402</v>
      </c>
      <c r="C5846" s="5">
        <v>62145</v>
      </c>
    </row>
    <row r="5847" spans="1:3" x14ac:dyDescent="0.2">
      <c r="A5847" t="s">
        <v>97</v>
      </c>
      <c r="B5847" s="4">
        <f t="shared" ca="1" si="198"/>
        <v>45402</v>
      </c>
      <c r="C5847" s="5">
        <v>49990</v>
      </c>
    </row>
    <row r="5848" spans="1:3" x14ac:dyDescent="0.2">
      <c r="A5848" t="s">
        <v>127</v>
      </c>
      <c r="B5848" s="4">
        <f t="shared" ca="1" si="198"/>
        <v>45402</v>
      </c>
      <c r="C5848" s="5">
        <v>7700</v>
      </c>
    </row>
    <row r="5849" spans="1:3" x14ac:dyDescent="0.2">
      <c r="A5849" t="s">
        <v>130</v>
      </c>
      <c r="B5849" s="4">
        <f t="shared" ca="1" si="198"/>
        <v>45402</v>
      </c>
      <c r="C5849" s="5">
        <v>47075</v>
      </c>
    </row>
    <row r="5850" spans="1:3" x14ac:dyDescent="0.2">
      <c r="A5850" t="s">
        <v>133</v>
      </c>
      <c r="B5850" s="4">
        <f t="shared" ca="1" si="198"/>
        <v>45402</v>
      </c>
      <c r="C5850" s="5">
        <v>38830</v>
      </c>
    </row>
    <row r="5851" spans="1:3" x14ac:dyDescent="0.2">
      <c r="A5851" t="s">
        <v>141</v>
      </c>
      <c r="B5851" s="4">
        <f t="shared" ca="1" si="198"/>
        <v>45402</v>
      </c>
      <c r="C5851" s="5">
        <v>82790</v>
      </c>
    </row>
    <row r="5852" spans="1:3" x14ac:dyDescent="0.2">
      <c r="A5852" t="s">
        <v>152</v>
      </c>
      <c r="B5852" s="4">
        <f t="shared" ca="1" si="198"/>
        <v>45402</v>
      </c>
      <c r="C5852" s="5">
        <v>42115</v>
      </c>
    </row>
    <row r="5853" spans="1:3" x14ac:dyDescent="0.2">
      <c r="A5853" t="s">
        <v>161</v>
      </c>
      <c r="B5853" s="4">
        <f t="shared" ca="1" si="198"/>
        <v>45402</v>
      </c>
      <c r="C5853" s="5">
        <v>71805</v>
      </c>
    </row>
    <row r="5854" spans="1:3" x14ac:dyDescent="0.2">
      <c r="A5854" t="s">
        <v>165</v>
      </c>
      <c r="B5854" s="4">
        <f t="shared" ca="1" si="198"/>
        <v>45402</v>
      </c>
      <c r="C5854" s="5">
        <v>28600</v>
      </c>
    </row>
    <row r="5855" spans="1:3" x14ac:dyDescent="0.2">
      <c r="A5855" t="s">
        <v>175</v>
      </c>
      <c r="B5855" s="4">
        <f t="shared" ca="1" si="198"/>
        <v>45402</v>
      </c>
      <c r="C5855" s="5">
        <v>18605</v>
      </c>
    </row>
    <row r="5856" spans="1:3" x14ac:dyDescent="0.2">
      <c r="A5856" t="s">
        <v>176</v>
      </c>
      <c r="B5856" s="4">
        <f t="shared" ca="1" si="198"/>
        <v>45402</v>
      </c>
      <c r="C5856" s="5">
        <v>34040</v>
      </c>
    </row>
    <row r="5857" spans="1:3" x14ac:dyDescent="0.2">
      <c r="A5857" t="s">
        <v>187</v>
      </c>
      <c r="B5857" s="4">
        <f t="shared" ca="1" si="198"/>
        <v>45402</v>
      </c>
      <c r="C5857" s="5">
        <v>62100</v>
      </c>
    </row>
    <row r="5858" spans="1:3" x14ac:dyDescent="0.2">
      <c r="A5858" t="s">
        <v>194</v>
      </c>
      <c r="B5858" s="4">
        <f t="shared" ca="1" si="198"/>
        <v>45402</v>
      </c>
      <c r="C5858" s="5">
        <v>78050</v>
      </c>
    </row>
    <row r="5859" spans="1:3" x14ac:dyDescent="0.2">
      <c r="A5859" t="s">
        <v>227</v>
      </c>
      <c r="B5859" s="4">
        <f t="shared" ca="1" si="198"/>
        <v>45402</v>
      </c>
      <c r="C5859" s="5">
        <v>23065</v>
      </c>
    </row>
    <row r="5860" spans="1:3" x14ac:dyDescent="0.2">
      <c r="A5860" t="s">
        <v>242</v>
      </c>
      <c r="B5860" s="4">
        <f t="shared" ca="1" si="198"/>
        <v>45402</v>
      </c>
      <c r="C5860" s="5">
        <v>28670</v>
      </c>
    </row>
    <row r="5861" spans="1:3" x14ac:dyDescent="0.2">
      <c r="A5861" t="s">
        <v>248</v>
      </c>
      <c r="B5861" s="4">
        <f t="shared" ca="1" si="198"/>
        <v>45402</v>
      </c>
      <c r="C5861" s="5">
        <v>37740</v>
      </c>
    </row>
    <row r="5862" spans="1:3" x14ac:dyDescent="0.2">
      <c r="A5862" t="s">
        <v>314</v>
      </c>
      <c r="B5862" s="4">
        <f t="shared" ca="1" si="198"/>
        <v>45402</v>
      </c>
      <c r="C5862" s="5">
        <v>81370</v>
      </c>
    </row>
    <row r="5863" spans="1:3" x14ac:dyDescent="0.2">
      <c r="A5863" t="s">
        <v>320</v>
      </c>
      <c r="B5863" s="4">
        <f t="shared" ca="1" si="198"/>
        <v>45402</v>
      </c>
      <c r="C5863" s="5">
        <v>7370</v>
      </c>
    </row>
    <row r="5864" spans="1:3" x14ac:dyDescent="0.2">
      <c r="A5864" t="s">
        <v>340</v>
      </c>
      <c r="B5864" s="4">
        <f t="shared" ca="1" si="198"/>
        <v>45402</v>
      </c>
      <c r="C5864" s="5">
        <v>49720</v>
      </c>
    </row>
    <row r="5865" spans="1:3" x14ac:dyDescent="0.2">
      <c r="A5865" t="s">
        <v>362</v>
      </c>
      <c r="B5865" s="4">
        <f t="shared" ca="1" si="198"/>
        <v>45402</v>
      </c>
      <c r="C5865" s="5">
        <v>20330</v>
      </c>
    </row>
    <row r="5866" spans="1:3" x14ac:dyDescent="0.2">
      <c r="A5866" t="s">
        <v>375</v>
      </c>
      <c r="B5866" s="4">
        <f t="shared" ca="1" si="198"/>
        <v>45402</v>
      </c>
      <c r="C5866" s="5">
        <v>75360</v>
      </c>
    </row>
    <row r="5867" spans="1:3" x14ac:dyDescent="0.2">
      <c r="A5867" t="s">
        <v>388</v>
      </c>
      <c r="B5867" s="4">
        <f t="shared" ca="1" si="198"/>
        <v>45402</v>
      </c>
      <c r="C5867" s="5">
        <v>46930</v>
      </c>
    </row>
    <row r="5868" spans="1:3" x14ac:dyDescent="0.2">
      <c r="A5868" t="s">
        <v>405</v>
      </c>
      <c r="B5868" s="4">
        <f t="shared" ca="1" si="198"/>
        <v>45402</v>
      </c>
      <c r="C5868" s="5">
        <v>40280</v>
      </c>
    </row>
    <row r="5869" spans="1:3" x14ac:dyDescent="0.2">
      <c r="A5869" t="s">
        <v>410</v>
      </c>
      <c r="B5869" s="4">
        <f t="shared" ca="1" si="198"/>
        <v>45402</v>
      </c>
      <c r="C5869" s="5">
        <v>84690</v>
      </c>
    </row>
    <row r="5870" spans="1:3" x14ac:dyDescent="0.2">
      <c r="A5870" t="s">
        <v>418</v>
      </c>
      <c r="B5870" s="4">
        <f t="shared" ca="1" si="198"/>
        <v>45402</v>
      </c>
      <c r="C5870" s="5">
        <v>84860</v>
      </c>
    </row>
    <row r="5871" spans="1:3" x14ac:dyDescent="0.2">
      <c r="A5871" t="s">
        <v>437</v>
      </c>
      <c r="B5871" s="4">
        <f t="shared" ca="1" si="198"/>
        <v>45402</v>
      </c>
      <c r="C5871" s="5">
        <v>18185</v>
      </c>
    </row>
    <row r="5872" spans="1:3" x14ac:dyDescent="0.2">
      <c r="A5872" t="s">
        <v>441</v>
      </c>
      <c r="B5872" s="4">
        <f t="shared" ca="1" si="198"/>
        <v>45402</v>
      </c>
      <c r="C5872" s="5">
        <v>28610</v>
      </c>
    </row>
    <row r="5873" spans="1:3" x14ac:dyDescent="0.2">
      <c r="A5873" t="s">
        <v>59</v>
      </c>
      <c r="B5873" s="4">
        <f t="shared" ref="B5873:B5906" ca="1" si="199">TODAY()-1</f>
        <v>45403</v>
      </c>
      <c r="C5873" s="5">
        <v>80305</v>
      </c>
    </row>
    <row r="5874" spans="1:3" x14ac:dyDescent="0.2">
      <c r="A5874" t="s">
        <v>64</v>
      </c>
      <c r="B5874" s="4">
        <f t="shared" ca="1" si="199"/>
        <v>45403</v>
      </c>
      <c r="C5874" s="5">
        <v>25415</v>
      </c>
    </row>
    <row r="5875" spans="1:3" x14ac:dyDescent="0.2">
      <c r="A5875" t="s">
        <v>66</v>
      </c>
      <c r="B5875" s="4">
        <f t="shared" ca="1" si="199"/>
        <v>45403</v>
      </c>
      <c r="C5875" s="5">
        <v>64705</v>
      </c>
    </row>
    <row r="5876" spans="1:3" x14ac:dyDescent="0.2">
      <c r="A5876" t="s">
        <v>70</v>
      </c>
      <c r="B5876" s="4">
        <f t="shared" ca="1" si="199"/>
        <v>45403</v>
      </c>
      <c r="C5876" s="5">
        <v>5170</v>
      </c>
    </row>
    <row r="5877" spans="1:3" x14ac:dyDescent="0.2">
      <c r="A5877" t="s">
        <v>78</v>
      </c>
      <c r="B5877" s="4">
        <f t="shared" ca="1" si="199"/>
        <v>45403</v>
      </c>
      <c r="C5877" s="5">
        <v>56465</v>
      </c>
    </row>
    <row r="5878" spans="1:3" x14ac:dyDescent="0.2">
      <c r="A5878" t="s">
        <v>93</v>
      </c>
      <c r="B5878" s="4">
        <f t="shared" ca="1" si="199"/>
        <v>45403</v>
      </c>
      <c r="C5878" s="5">
        <v>44750</v>
      </c>
    </row>
    <row r="5879" spans="1:3" x14ac:dyDescent="0.2">
      <c r="A5879" t="s">
        <v>133</v>
      </c>
      <c r="B5879" s="4">
        <f t="shared" ca="1" si="199"/>
        <v>45403</v>
      </c>
      <c r="C5879" s="5">
        <v>40115</v>
      </c>
    </row>
    <row r="5880" spans="1:3" x14ac:dyDescent="0.2">
      <c r="A5880" t="s">
        <v>143</v>
      </c>
      <c r="B5880" s="4">
        <f t="shared" ca="1" si="199"/>
        <v>45403</v>
      </c>
      <c r="C5880" s="5">
        <v>33020</v>
      </c>
    </row>
    <row r="5881" spans="1:3" x14ac:dyDescent="0.2">
      <c r="A5881" t="s">
        <v>152</v>
      </c>
      <c r="B5881" s="4">
        <f t="shared" ca="1" si="199"/>
        <v>45403</v>
      </c>
      <c r="C5881" s="5">
        <v>52360</v>
      </c>
    </row>
    <row r="5882" spans="1:3" x14ac:dyDescent="0.2">
      <c r="A5882" t="s">
        <v>155</v>
      </c>
      <c r="B5882" s="4">
        <f t="shared" ca="1" si="199"/>
        <v>45403</v>
      </c>
      <c r="C5882" s="5">
        <v>25600</v>
      </c>
    </row>
    <row r="5883" spans="1:3" x14ac:dyDescent="0.2">
      <c r="A5883" t="s">
        <v>157</v>
      </c>
      <c r="B5883" s="4">
        <f t="shared" ca="1" si="199"/>
        <v>45403</v>
      </c>
      <c r="C5883" s="5">
        <v>37520</v>
      </c>
    </row>
    <row r="5884" spans="1:3" x14ac:dyDescent="0.2">
      <c r="A5884" t="s">
        <v>162</v>
      </c>
      <c r="B5884" s="4">
        <f t="shared" ca="1" si="199"/>
        <v>45403</v>
      </c>
      <c r="C5884" s="5">
        <v>27365</v>
      </c>
    </row>
    <row r="5885" spans="1:3" x14ac:dyDescent="0.2">
      <c r="A5885" t="s">
        <v>183</v>
      </c>
      <c r="B5885" s="4">
        <f t="shared" ca="1" si="199"/>
        <v>45403</v>
      </c>
      <c r="C5885" s="5">
        <v>5150</v>
      </c>
    </row>
    <row r="5886" spans="1:3" x14ac:dyDescent="0.2">
      <c r="A5886" t="s">
        <v>261</v>
      </c>
      <c r="B5886" s="4">
        <f t="shared" ca="1" si="199"/>
        <v>45403</v>
      </c>
      <c r="C5886" s="5">
        <v>25840</v>
      </c>
    </row>
    <row r="5887" spans="1:3" x14ac:dyDescent="0.2">
      <c r="A5887" t="s">
        <v>288</v>
      </c>
      <c r="B5887" s="4">
        <f t="shared" ca="1" si="199"/>
        <v>45403</v>
      </c>
      <c r="C5887" s="5">
        <v>56300</v>
      </c>
    </row>
    <row r="5888" spans="1:3" x14ac:dyDescent="0.2">
      <c r="A5888" t="s">
        <v>301</v>
      </c>
      <c r="B5888" s="4">
        <f t="shared" ca="1" si="199"/>
        <v>45403</v>
      </c>
      <c r="C5888" s="5">
        <v>77785</v>
      </c>
    </row>
    <row r="5889" spans="1:3" x14ac:dyDescent="0.2">
      <c r="A5889" t="s">
        <v>302</v>
      </c>
      <c r="B5889" s="4">
        <f t="shared" ca="1" si="199"/>
        <v>45403</v>
      </c>
      <c r="C5889" s="5">
        <v>83665</v>
      </c>
    </row>
    <row r="5890" spans="1:3" x14ac:dyDescent="0.2">
      <c r="A5890" t="s">
        <v>314</v>
      </c>
      <c r="B5890" s="4">
        <f t="shared" ca="1" si="199"/>
        <v>45403</v>
      </c>
      <c r="C5890" s="5">
        <v>29465</v>
      </c>
    </row>
    <row r="5891" spans="1:3" x14ac:dyDescent="0.2">
      <c r="A5891" t="s">
        <v>320</v>
      </c>
      <c r="B5891" s="4">
        <f t="shared" ca="1" si="199"/>
        <v>45403</v>
      </c>
      <c r="C5891" s="5">
        <v>44975</v>
      </c>
    </row>
    <row r="5892" spans="1:3" x14ac:dyDescent="0.2">
      <c r="A5892" t="s">
        <v>328</v>
      </c>
      <c r="B5892" s="4">
        <f t="shared" ca="1" si="199"/>
        <v>45403</v>
      </c>
      <c r="C5892" s="5">
        <v>72375</v>
      </c>
    </row>
    <row r="5893" spans="1:3" x14ac:dyDescent="0.2">
      <c r="A5893" t="s">
        <v>333</v>
      </c>
      <c r="B5893" s="4">
        <f t="shared" ca="1" si="199"/>
        <v>45403</v>
      </c>
      <c r="C5893" s="5">
        <v>22575</v>
      </c>
    </row>
    <row r="5894" spans="1:3" x14ac:dyDescent="0.2">
      <c r="A5894" t="s">
        <v>352</v>
      </c>
      <c r="B5894" s="4">
        <f t="shared" ca="1" si="199"/>
        <v>45403</v>
      </c>
      <c r="C5894" s="5">
        <v>41090</v>
      </c>
    </row>
    <row r="5895" spans="1:3" x14ac:dyDescent="0.2">
      <c r="A5895" t="s">
        <v>368</v>
      </c>
      <c r="B5895" s="4">
        <f t="shared" ca="1" si="199"/>
        <v>45403</v>
      </c>
      <c r="C5895" s="5">
        <v>65870</v>
      </c>
    </row>
    <row r="5896" spans="1:3" x14ac:dyDescent="0.2">
      <c r="A5896" t="s">
        <v>375</v>
      </c>
      <c r="B5896" s="4">
        <f t="shared" ca="1" si="199"/>
        <v>45403</v>
      </c>
      <c r="C5896" s="5">
        <v>52525</v>
      </c>
    </row>
    <row r="5897" spans="1:3" x14ac:dyDescent="0.2">
      <c r="A5897" t="s">
        <v>381</v>
      </c>
      <c r="B5897" s="4">
        <f t="shared" ca="1" si="199"/>
        <v>45403</v>
      </c>
      <c r="C5897" s="5">
        <v>70650</v>
      </c>
    </row>
    <row r="5898" spans="1:3" x14ac:dyDescent="0.2">
      <c r="A5898" t="s">
        <v>407</v>
      </c>
      <c r="B5898" s="4">
        <f t="shared" ca="1" si="199"/>
        <v>45403</v>
      </c>
      <c r="C5898" s="5">
        <v>38155</v>
      </c>
    </row>
    <row r="5899" spans="1:3" x14ac:dyDescent="0.2">
      <c r="A5899" t="s">
        <v>408</v>
      </c>
      <c r="B5899" s="4">
        <f t="shared" ca="1" si="199"/>
        <v>45403</v>
      </c>
      <c r="C5899" s="5">
        <v>18580</v>
      </c>
    </row>
    <row r="5900" spans="1:3" x14ac:dyDescent="0.2">
      <c r="A5900" t="s">
        <v>410</v>
      </c>
      <c r="B5900" s="4">
        <f t="shared" ca="1" si="199"/>
        <v>45403</v>
      </c>
      <c r="C5900" s="5">
        <v>65620</v>
      </c>
    </row>
    <row r="5901" spans="1:3" x14ac:dyDescent="0.2">
      <c r="A5901" t="s">
        <v>413</v>
      </c>
      <c r="B5901" s="4">
        <f t="shared" ca="1" si="199"/>
        <v>45403</v>
      </c>
      <c r="C5901" s="5">
        <v>25405</v>
      </c>
    </row>
    <row r="5902" spans="1:3" x14ac:dyDescent="0.2">
      <c r="A5902" t="s">
        <v>416</v>
      </c>
      <c r="B5902" s="4">
        <f t="shared" ca="1" si="199"/>
        <v>45403</v>
      </c>
      <c r="C5902" s="5">
        <v>79615</v>
      </c>
    </row>
    <row r="5903" spans="1:3" x14ac:dyDescent="0.2">
      <c r="A5903" t="s">
        <v>418</v>
      </c>
      <c r="B5903" s="4">
        <f t="shared" ca="1" si="199"/>
        <v>45403</v>
      </c>
      <c r="C5903" s="5">
        <v>32295</v>
      </c>
    </row>
    <row r="5904" spans="1:3" x14ac:dyDescent="0.2">
      <c r="A5904" t="s">
        <v>423</v>
      </c>
      <c r="B5904" s="4">
        <f t="shared" ca="1" si="199"/>
        <v>45403</v>
      </c>
      <c r="C5904" s="5">
        <v>45195</v>
      </c>
    </row>
    <row r="5905" spans="1:3" x14ac:dyDescent="0.2">
      <c r="A5905" t="s">
        <v>427</v>
      </c>
      <c r="B5905" s="4">
        <f t="shared" ca="1" si="199"/>
        <v>45403</v>
      </c>
      <c r="C5905" s="5">
        <v>28840</v>
      </c>
    </row>
    <row r="5906" spans="1:3" x14ac:dyDescent="0.2">
      <c r="A5906" t="s">
        <v>428</v>
      </c>
      <c r="B5906" s="4">
        <f t="shared" ca="1" si="199"/>
        <v>45403</v>
      </c>
      <c r="C5906" s="5">
        <v>16030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autóverseny</vt:lpstr>
      <vt:lpstr>megtakarítások</vt:lpstr>
      <vt:lpstr>magasságok</vt:lpstr>
      <vt:lpstr>számoszlopok</vt:lpstr>
      <vt:lpstr>vásárlások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2024-04-21T06:02:27Z</dcterms:created>
  <dcterms:modified xsi:type="dcterms:W3CDTF">2024-04-22T06:14:31Z</dcterms:modified>
</cp:coreProperties>
</file>