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DATOK\weblap\excel-morzsak\datum-es-idokezeles-fuggvenyek-II\"/>
    </mc:Choice>
  </mc:AlternateContent>
  <bookViews>
    <workbookView xWindow="-120" yWindow="-120" windowWidth="19440" windowHeight="14190"/>
  </bookViews>
  <sheets>
    <sheet name="A" sheetId="2" r:id="rId1"/>
    <sheet name="B" sheetId="3" r:id="rId2"/>
    <sheet name="C" sheetId="7" r:id="rId3"/>
    <sheet name="D" sheetId="4" r:id="rId4"/>
    <sheet name="E" sheetId="11" r:id="rId5"/>
    <sheet name="F" sheetId="12" r:id="rId6"/>
    <sheet name="G" sheetId="13" r:id="rId7"/>
    <sheet name="H" sheetId="14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A6" i="2"/>
  <c r="B4" i="2"/>
  <c r="C4" i="2"/>
  <c r="D4" i="2"/>
  <c r="E4" i="2"/>
  <c r="F4" i="2"/>
  <c r="G4" i="2"/>
  <c r="A4" i="2"/>
  <c r="G7" i="14" l="1"/>
  <c r="D4" i="14"/>
  <c r="D3" i="12"/>
  <c r="D4" i="12"/>
  <c r="D5" i="12"/>
  <c r="D6" i="12"/>
  <c r="D7" i="12"/>
  <c r="D8" i="12"/>
  <c r="D9" i="12"/>
  <c r="D10" i="12"/>
  <c r="D11" i="12"/>
  <c r="D12" i="12"/>
  <c r="D2" i="12"/>
  <c r="F2" i="13"/>
  <c r="F3" i="13"/>
  <c r="F4" i="13"/>
  <c r="F5" i="13"/>
  <c r="F6" i="13"/>
  <c r="F7" i="13"/>
  <c r="F8" i="13"/>
  <c r="F9" i="13"/>
  <c r="F10" i="13"/>
  <c r="F11" i="13"/>
  <c r="D12" i="11"/>
  <c r="D11" i="11"/>
  <c r="D10" i="11"/>
  <c r="D9" i="11"/>
  <c r="D8" i="11"/>
  <c r="D7" i="11"/>
  <c r="D6" i="11"/>
  <c r="D5" i="11"/>
  <c r="D4" i="11"/>
  <c r="D3" i="11"/>
  <c r="D2" i="11"/>
  <c r="H2" i="13"/>
  <c r="H3" i="13"/>
  <c r="H4" i="13"/>
  <c r="H5" i="13"/>
  <c r="H6" i="13"/>
  <c r="H7" i="13"/>
  <c r="H8" i="13"/>
  <c r="H9" i="13"/>
  <c r="H10" i="13"/>
  <c r="H11" i="13"/>
  <c r="G2" i="13"/>
  <c r="G3" i="13"/>
  <c r="G4" i="13"/>
  <c r="G5" i="13"/>
  <c r="G6" i="13"/>
  <c r="G7" i="13"/>
  <c r="G8" i="13"/>
  <c r="G9" i="13"/>
  <c r="G10" i="13"/>
  <c r="G11" i="13"/>
  <c r="A2" i="13"/>
  <c r="B2" i="13"/>
  <c r="C2" i="13"/>
  <c r="D2" i="13"/>
  <c r="A3" i="13"/>
  <c r="B3" i="13"/>
  <c r="C3" i="13"/>
  <c r="D3" i="13"/>
  <c r="A4" i="13"/>
  <c r="B4" i="13"/>
  <c r="C4" i="13"/>
  <c r="D4" i="13"/>
  <c r="A5" i="13"/>
  <c r="B5" i="13"/>
  <c r="C5" i="13"/>
  <c r="D5" i="13"/>
  <c r="A6" i="13"/>
  <c r="B6" i="13"/>
  <c r="C6" i="13"/>
  <c r="D6" i="13"/>
  <c r="A7" i="13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G12" i="12"/>
  <c r="A12" i="12"/>
  <c r="G11" i="12"/>
  <c r="A11" i="12"/>
  <c r="A10" i="12"/>
  <c r="G9" i="12"/>
  <c r="A9" i="12"/>
  <c r="G8" i="12"/>
  <c r="A8" i="12"/>
  <c r="G7" i="12"/>
  <c r="A7" i="12"/>
  <c r="G6" i="12"/>
  <c r="A6" i="12"/>
  <c r="G5" i="12"/>
  <c r="A5" i="12"/>
  <c r="G4" i="12"/>
  <c r="A4" i="12"/>
  <c r="G3" i="12"/>
  <c r="A3" i="12"/>
  <c r="G2" i="12"/>
  <c r="A2" i="12"/>
  <c r="G1" i="12"/>
  <c r="G12" i="11"/>
  <c r="G11" i="11"/>
  <c r="G9" i="11"/>
  <c r="G8" i="11"/>
  <c r="G7" i="11"/>
  <c r="G6" i="11"/>
  <c r="G5" i="11"/>
  <c r="G4" i="11"/>
  <c r="G3" i="11"/>
  <c r="G2" i="11"/>
  <c r="G1" i="11"/>
  <c r="A12" i="11"/>
  <c r="A11" i="11"/>
  <c r="A10" i="11"/>
  <c r="A9" i="11"/>
  <c r="A8" i="11"/>
  <c r="A7" i="11"/>
  <c r="A6" i="11"/>
  <c r="A5" i="11"/>
  <c r="A4" i="11"/>
  <c r="A3" i="11"/>
  <c r="A2" i="11"/>
  <c r="D8" i="4"/>
  <c r="D3" i="4"/>
  <c r="D4" i="4"/>
  <c r="D5" i="4"/>
  <c r="D6" i="4"/>
  <c r="D7" i="4"/>
  <c r="D9" i="4"/>
  <c r="D10" i="4"/>
  <c r="D11" i="4"/>
  <c r="D12" i="4"/>
  <c r="D2" i="4"/>
  <c r="C6" i="7"/>
  <c r="C2" i="7"/>
  <c r="G11" i="4"/>
  <c r="G12" i="4"/>
  <c r="G6" i="4"/>
  <c r="G2" i="4"/>
  <c r="G3" i="4"/>
  <c r="G4" i="4"/>
  <c r="G5" i="4"/>
  <c r="G7" i="4"/>
  <c r="G8" i="4"/>
  <c r="G9" i="4"/>
  <c r="G1" i="4"/>
  <c r="A3" i="4"/>
  <c r="A4" i="4"/>
  <c r="A5" i="4"/>
  <c r="A6" i="4"/>
  <c r="A7" i="4"/>
  <c r="A8" i="4"/>
  <c r="A9" i="4"/>
  <c r="A10" i="4"/>
  <c r="A11" i="4"/>
  <c r="A12" i="4"/>
  <c r="A2" i="4"/>
  <c r="D2" i="3"/>
  <c r="D3" i="3"/>
  <c r="D4" i="3"/>
  <c r="D5" i="3"/>
  <c r="D6" i="3"/>
  <c r="C3" i="3"/>
  <c r="C4" i="3"/>
  <c r="C5" i="3"/>
  <c r="C6" i="3"/>
  <c r="C2" i="3"/>
</calcChain>
</file>

<file path=xl/sharedStrings.xml><?xml version="1.0" encoding="utf-8"?>
<sst xmlns="http://schemas.openxmlformats.org/spreadsheetml/2006/main" count="65" uniqueCount="28">
  <si>
    <t>ISO.HÉT.SZÁMA</t>
  </si>
  <si>
    <t>viszonyítás
pont</t>
  </si>
  <si>
    <t>hónap
szám</t>
  </si>
  <si>
    <t>DÁTUM
függvénnyel</t>
  </si>
  <si>
    <t>HÓNAP.UTOLSÓ.NAP
függvénnyel</t>
  </si>
  <si>
    <t>Új év</t>
  </si>
  <si>
    <t>Nemzeti ünnep</t>
  </si>
  <si>
    <t>Nagypéntek</t>
  </si>
  <si>
    <t>Húsvét</t>
  </si>
  <si>
    <t>Pünkösd</t>
  </si>
  <si>
    <t>Államalapítás ünnepe</t>
  </si>
  <si>
    <t>Mindenszentek</t>
  </si>
  <si>
    <t>Szenteste</t>
  </si>
  <si>
    <t>áthelyezett munkanap</t>
  </si>
  <si>
    <t>azonosító</t>
  </si>
  <si>
    <t>első nap</t>
  </si>
  <si>
    <t>utolsó nap</t>
  </si>
  <si>
    <t>napok</t>
  </si>
  <si>
    <t>m.napok</t>
  </si>
  <si>
    <t>Kamuünnep</t>
  </si>
  <si>
    <t>dec. 30.</t>
  </si>
  <si>
    <t>dec. 31.</t>
  </si>
  <si>
    <t>dec. 29.</t>
  </si>
  <si>
    <t>dec. 28.</t>
  </si>
  <si>
    <r>
      <t>HÉT.SZÁMA</t>
    </r>
    <r>
      <rPr>
        <sz val="9"/>
        <color theme="1"/>
        <rFont val="Calibri"/>
        <family val="2"/>
        <charset val="238"/>
        <scheme val="minor"/>
      </rPr>
      <t xml:space="preserve"> [1]</t>
    </r>
  </si>
  <si>
    <r>
      <t>HÉT.SZÁMA</t>
    </r>
    <r>
      <rPr>
        <sz val="9"/>
        <color theme="1"/>
        <rFont val="Calibri"/>
        <family val="2"/>
        <charset val="238"/>
        <scheme val="minor"/>
      </rPr>
      <t xml:space="preserve"> [2]</t>
    </r>
  </si>
  <si>
    <t>a következő hétfő</t>
  </si>
  <si>
    <t>adott napot követő hétfő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</si>
</sst>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7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3"/>
    </xf>
    <xf numFmtId="0" fontId="1" fillId="0" borderId="1" xfId="0" applyFont="1" applyFill="1" applyBorder="1" applyAlignment="1">
      <alignment horizontal="center" vertical="center"/>
    </xf>
    <xf numFmtId="14" fontId="0" fillId="0" borderId="0" xfId="0" quotePrefix="1" applyNumberFormat="1" applyAlignment="1">
      <alignment horizontal="center"/>
    </xf>
    <xf numFmtId="0" fontId="0" fillId="4" borderId="3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right" indent="2"/>
    </xf>
    <xf numFmtId="14" fontId="0" fillId="4" borderId="3" xfId="0" quotePrefix="1" applyNumberFormat="1" applyFill="1" applyBorder="1" applyAlignment="1">
      <alignment horizontal="center"/>
    </xf>
    <xf numFmtId="0" fontId="0" fillId="4" borderId="3" xfId="0" applyFill="1" applyBorder="1" applyAlignment="1">
      <alignment horizontal="right" indent="3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I17" sqref="I17"/>
    </sheetView>
  </sheetViews>
  <sheetFormatPr defaultRowHeight="12" x14ac:dyDescent="0.2"/>
  <cols>
    <col min="1" max="7" width="11.83203125" customWidth="1"/>
  </cols>
  <sheetData>
    <row r="1" spans="1:7" x14ac:dyDescent="0.2">
      <c r="A1" s="3">
        <v>44227</v>
      </c>
    </row>
    <row r="2" spans="1:7" x14ac:dyDescent="0.2">
      <c r="A2" s="2">
        <v>-3</v>
      </c>
      <c r="B2" s="2">
        <v>-2</v>
      </c>
      <c r="C2" s="2">
        <v>-1</v>
      </c>
      <c r="D2" s="2">
        <v>0</v>
      </c>
      <c r="E2" s="2">
        <v>1</v>
      </c>
      <c r="F2" s="2">
        <v>2</v>
      </c>
      <c r="G2" s="2">
        <v>3</v>
      </c>
    </row>
    <row r="4" spans="1:7" x14ac:dyDescent="0.2">
      <c r="A4" s="3">
        <f>EDATE($A$1,A2)</f>
        <v>44135</v>
      </c>
      <c r="B4" s="3">
        <f t="shared" ref="B4:G4" si="0">EDATE($A$1,B2)</f>
        <v>44165</v>
      </c>
      <c r="C4" s="3">
        <f t="shared" si="0"/>
        <v>44196</v>
      </c>
      <c r="D4" s="3">
        <f t="shared" si="0"/>
        <v>44227</v>
      </c>
      <c r="E4" s="3">
        <f t="shared" si="0"/>
        <v>44255</v>
      </c>
      <c r="F4" s="3">
        <f t="shared" si="0"/>
        <v>44286</v>
      </c>
      <c r="G4" s="3">
        <f t="shared" si="0"/>
        <v>44316</v>
      </c>
    </row>
    <row r="6" spans="1:7" x14ac:dyDescent="0.2">
      <c r="A6" s="3">
        <f>DATE(YEAR($A$1+1),MONTH($A$1+1)+A2,DAY($A$1+1))-1</f>
        <v>44135</v>
      </c>
      <c r="B6" s="3">
        <f t="shared" ref="B6:G6" si="1">DATE(YEAR($A$1+1),MONTH($A$1+1)+B2,DAY($A$1+1))-1</f>
        <v>44165</v>
      </c>
      <c r="C6" s="3">
        <f t="shared" si="1"/>
        <v>44196</v>
      </c>
      <c r="D6" s="3">
        <f t="shared" si="1"/>
        <v>44227</v>
      </c>
      <c r="E6" s="3">
        <f t="shared" si="1"/>
        <v>44255</v>
      </c>
      <c r="F6" s="3">
        <f t="shared" si="1"/>
        <v>44286</v>
      </c>
      <c r="G6" s="3">
        <f t="shared" si="1"/>
        <v>44316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K19" sqref="K19"/>
    </sheetView>
  </sheetViews>
  <sheetFormatPr defaultRowHeight="12" x14ac:dyDescent="0.2"/>
  <cols>
    <col min="1" max="1" width="11.83203125" customWidth="1"/>
    <col min="2" max="2" width="9.33203125" customWidth="1"/>
    <col min="3" max="3" width="20.83203125" customWidth="1"/>
    <col min="4" max="4" width="11.83203125" customWidth="1"/>
  </cols>
  <sheetData>
    <row r="1" spans="1:4" ht="30" customHeight="1" x14ac:dyDescent="0.2">
      <c r="A1" s="4" t="s">
        <v>1</v>
      </c>
      <c r="B1" s="4" t="s">
        <v>2</v>
      </c>
      <c r="C1" s="4" t="s">
        <v>4</v>
      </c>
      <c r="D1" s="4" t="s">
        <v>3</v>
      </c>
    </row>
    <row r="2" spans="1:4" x14ac:dyDescent="0.2">
      <c r="A2" s="3">
        <v>38477</v>
      </c>
      <c r="B2" s="2">
        <v>-5</v>
      </c>
      <c r="C2" s="3">
        <f>EOMONTH(A2,B2)</f>
        <v>38352</v>
      </c>
      <c r="D2" s="3">
        <f t="shared" ref="D2:D6" si="0">DATE( YEAR(A2),MONTH(A2)+B2+1,1)-1</f>
        <v>38352</v>
      </c>
    </row>
    <row r="3" spans="1:4" x14ac:dyDescent="0.2">
      <c r="A3" s="3">
        <v>38477</v>
      </c>
      <c r="B3" s="2">
        <v>-2</v>
      </c>
      <c r="C3" s="3">
        <f t="shared" ref="C3:C6" si="1">EOMONTH(A3,B3)</f>
        <v>38442</v>
      </c>
      <c r="D3" s="3">
        <f t="shared" si="0"/>
        <v>38442</v>
      </c>
    </row>
    <row r="4" spans="1:4" x14ac:dyDescent="0.2">
      <c r="A4" s="3">
        <v>38477</v>
      </c>
      <c r="B4" s="2">
        <v>0</v>
      </c>
      <c r="C4" s="3">
        <f t="shared" si="1"/>
        <v>38503</v>
      </c>
      <c r="D4" s="3">
        <f t="shared" si="0"/>
        <v>38503</v>
      </c>
    </row>
    <row r="5" spans="1:4" x14ac:dyDescent="0.2">
      <c r="A5" s="3">
        <v>38477</v>
      </c>
      <c r="B5" s="2">
        <v>2</v>
      </c>
      <c r="C5" s="3">
        <f t="shared" si="1"/>
        <v>38564</v>
      </c>
      <c r="D5" s="3">
        <f t="shared" si="0"/>
        <v>38564</v>
      </c>
    </row>
    <row r="6" spans="1:4" x14ac:dyDescent="0.2">
      <c r="A6" s="3">
        <v>38477</v>
      </c>
      <c r="B6" s="2">
        <v>5</v>
      </c>
      <c r="C6" s="3">
        <f t="shared" si="1"/>
        <v>38656</v>
      </c>
      <c r="D6" s="3">
        <f t="shared" si="0"/>
        <v>38656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9" sqref="H9"/>
    </sheetView>
  </sheetViews>
  <sheetFormatPr defaultRowHeight="12" x14ac:dyDescent="0.2"/>
  <cols>
    <col min="1" max="3" width="11.83203125" customWidth="1"/>
  </cols>
  <sheetData>
    <row r="1" spans="1:3" x14ac:dyDescent="0.2">
      <c r="A1" s="7" t="s">
        <v>15</v>
      </c>
      <c r="B1" s="7" t="s">
        <v>17</v>
      </c>
      <c r="C1" s="7" t="s">
        <v>16</v>
      </c>
    </row>
    <row r="2" spans="1:3" x14ac:dyDescent="0.2">
      <c r="A2" s="3">
        <v>44200</v>
      </c>
      <c r="B2" s="2">
        <v>2</v>
      </c>
      <c r="C2" s="10">
        <f>WORKDAY(A2,B2)</f>
        <v>44202</v>
      </c>
    </row>
    <row r="5" spans="1:3" x14ac:dyDescent="0.2">
      <c r="A5" s="7" t="s">
        <v>15</v>
      </c>
      <c r="B5" s="7" t="s">
        <v>16</v>
      </c>
      <c r="C5" s="7" t="s">
        <v>17</v>
      </c>
    </row>
    <row r="6" spans="1:3" x14ac:dyDescent="0.2">
      <c r="A6" s="3">
        <v>44200</v>
      </c>
      <c r="B6" s="3">
        <v>44201</v>
      </c>
      <c r="C6" s="11">
        <f>NETWORKDAYS(A6,B6)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L15" sqref="L15"/>
    </sheetView>
  </sheetViews>
  <sheetFormatPr defaultRowHeight="12" x14ac:dyDescent="0.2"/>
  <cols>
    <col min="1" max="4" width="11.83203125" customWidth="1"/>
    <col min="5" max="5" width="9.33203125" customWidth="1"/>
    <col min="6" max="6" width="10.1640625" bestFit="1" customWidth="1"/>
    <col min="7" max="7" width="10.1640625" customWidth="1"/>
    <col min="8" max="8" width="22" bestFit="1" customWidth="1"/>
  </cols>
  <sheetData>
    <row r="1" spans="1:8" s="2" customFormat="1" ht="12.95" customHeight="1" x14ac:dyDescent="0.2">
      <c r="A1" s="5" t="s">
        <v>14</v>
      </c>
      <c r="B1" s="5" t="s">
        <v>15</v>
      </c>
      <c r="C1" s="5" t="s">
        <v>16</v>
      </c>
      <c r="D1" s="5" t="s">
        <v>18</v>
      </c>
      <c r="E1" s="8"/>
      <c r="F1" s="3">
        <v>44197</v>
      </c>
      <c r="G1" s="3" t="str">
        <f>TEXT(F1,"nnnn")</f>
        <v>péntek</v>
      </c>
      <c r="H1" s="6" t="s">
        <v>5</v>
      </c>
    </row>
    <row r="2" spans="1:8" x14ac:dyDescent="0.2">
      <c r="A2" s="2" t="str">
        <f>TEXT(ROW()-1,"000")</f>
        <v>001</v>
      </c>
      <c r="B2" s="3">
        <v>44230</v>
      </c>
      <c r="C2" s="3">
        <v>44446</v>
      </c>
      <c r="D2" s="13">
        <f t="shared" ref="D2:D12" si="0">NETWORKDAYS(B2,C2,$F$1:$F$9)+COUNTIFS($F$11:$F$12,"&gt;="&amp;B2,$F$11:$F$12,"&lt;="&amp;C2)</f>
        <v>150</v>
      </c>
      <c r="E2" s="12"/>
      <c r="F2" s="1">
        <v>44270</v>
      </c>
      <c r="G2" s="3" t="str">
        <f t="shared" ref="G2:G12" si="1">TEXT(F2,"nnnn")</f>
        <v>hétfő</v>
      </c>
      <c r="H2" s="6" t="s">
        <v>6</v>
      </c>
    </row>
    <row r="3" spans="1:8" x14ac:dyDescent="0.2">
      <c r="A3" s="2" t="str">
        <f t="shared" ref="A3:A12" si="2">TEXT(ROW()-1,"000")</f>
        <v>002</v>
      </c>
      <c r="B3" s="3">
        <v>44277</v>
      </c>
      <c r="C3" s="3">
        <v>44427</v>
      </c>
      <c r="D3" s="13">
        <f t="shared" si="0"/>
        <v>106</v>
      </c>
      <c r="E3" s="12"/>
      <c r="F3" s="1">
        <v>44288</v>
      </c>
      <c r="G3" s="3" t="str">
        <f t="shared" si="1"/>
        <v>péntek</v>
      </c>
      <c r="H3" s="6" t="s">
        <v>7</v>
      </c>
    </row>
    <row r="4" spans="1:8" x14ac:dyDescent="0.2">
      <c r="A4" s="16" t="str">
        <f t="shared" si="2"/>
        <v>003</v>
      </c>
      <c r="B4" s="17">
        <v>44380</v>
      </c>
      <c r="C4" s="17">
        <v>44382</v>
      </c>
      <c r="D4" s="20">
        <f t="shared" si="0"/>
        <v>2</v>
      </c>
      <c r="E4" s="12"/>
      <c r="F4" s="1">
        <v>44291</v>
      </c>
      <c r="G4" s="3" t="str">
        <f t="shared" si="1"/>
        <v>hétfő</v>
      </c>
      <c r="H4" s="6" t="s">
        <v>8</v>
      </c>
    </row>
    <row r="5" spans="1:8" x14ac:dyDescent="0.2">
      <c r="A5" s="2" t="str">
        <f t="shared" si="2"/>
        <v>004</v>
      </c>
      <c r="B5" s="3">
        <v>44256</v>
      </c>
      <c r="C5" s="3">
        <v>44355</v>
      </c>
      <c r="D5" s="13">
        <f t="shared" si="0"/>
        <v>68</v>
      </c>
      <c r="E5" s="12"/>
      <c r="F5" s="1">
        <v>44340</v>
      </c>
      <c r="G5" s="3" t="str">
        <f t="shared" si="1"/>
        <v>hétfő</v>
      </c>
      <c r="H5" s="6" t="s">
        <v>9</v>
      </c>
    </row>
    <row r="6" spans="1:8" x14ac:dyDescent="0.2">
      <c r="A6" s="2" t="str">
        <f t="shared" si="2"/>
        <v>005</v>
      </c>
      <c r="B6" s="3">
        <v>44273</v>
      </c>
      <c r="C6" s="3">
        <v>44453</v>
      </c>
      <c r="D6" s="13">
        <f t="shared" si="0"/>
        <v>125</v>
      </c>
      <c r="E6" s="12"/>
      <c r="F6" s="1">
        <v>44385</v>
      </c>
      <c r="G6" s="3" t="str">
        <f t="shared" si="1"/>
        <v>csütörtök</v>
      </c>
      <c r="H6" s="6" t="s">
        <v>19</v>
      </c>
    </row>
    <row r="7" spans="1:8" x14ac:dyDescent="0.2">
      <c r="A7" s="2" t="str">
        <f t="shared" si="2"/>
        <v>006</v>
      </c>
      <c r="B7" s="3">
        <v>44259</v>
      </c>
      <c r="C7" s="3">
        <v>44546</v>
      </c>
      <c r="D7" s="13">
        <f t="shared" si="0"/>
        <v>201</v>
      </c>
      <c r="E7" s="12"/>
      <c r="F7" s="1">
        <v>44428</v>
      </c>
      <c r="G7" s="3" t="str">
        <f t="shared" si="1"/>
        <v>péntek</v>
      </c>
      <c r="H7" s="6" t="s">
        <v>10</v>
      </c>
    </row>
    <row r="8" spans="1:8" x14ac:dyDescent="0.2">
      <c r="A8" s="16" t="str">
        <f t="shared" si="2"/>
        <v>007</v>
      </c>
      <c r="B8" s="17">
        <v>44375</v>
      </c>
      <c r="C8" s="17">
        <v>44380</v>
      </c>
      <c r="D8" s="20">
        <f t="shared" si="0"/>
        <v>6</v>
      </c>
      <c r="E8" s="12"/>
      <c r="F8" s="1">
        <v>44501</v>
      </c>
      <c r="G8" s="3" t="str">
        <f t="shared" si="1"/>
        <v>hétfő</v>
      </c>
      <c r="H8" s="6" t="s">
        <v>11</v>
      </c>
    </row>
    <row r="9" spans="1:8" x14ac:dyDescent="0.2">
      <c r="A9" s="2" t="str">
        <f t="shared" si="2"/>
        <v>008</v>
      </c>
      <c r="B9" s="3">
        <v>44281</v>
      </c>
      <c r="C9" s="3">
        <v>44557</v>
      </c>
      <c r="D9" s="13">
        <f t="shared" si="0"/>
        <v>192</v>
      </c>
      <c r="E9" s="12"/>
      <c r="F9" s="1">
        <v>44554</v>
      </c>
      <c r="G9" s="3" t="str">
        <f t="shared" si="1"/>
        <v>péntek</v>
      </c>
      <c r="H9" s="6" t="s">
        <v>12</v>
      </c>
    </row>
    <row r="10" spans="1:8" x14ac:dyDescent="0.2">
      <c r="A10" s="2" t="str">
        <f t="shared" si="2"/>
        <v>009</v>
      </c>
      <c r="B10" s="3">
        <v>44260</v>
      </c>
      <c r="C10" s="3">
        <v>44390</v>
      </c>
      <c r="D10" s="13">
        <f t="shared" si="0"/>
        <v>89</v>
      </c>
      <c r="E10" s="12"/>
      <c r="F10" s="1"/>
      <c r="G10" s="3"/>
    </row>
    <row r="11" spans="1:8" x14ac:dyDescent="0.2">
      <c r="A11" s="16" t="str">
        <f t="shared" si="2"/>
        <v>010</v>
      </c>
      <c r="B11" s="17">
        <v>44380</v>
      </c>
      <c r="C11" s="17">
        <v>44541</v>
      </c>
      <c r="D11" s="20">
        <f t="shared" si="0"/>
        <v>114</v>
      </c>
      <c r="E11" s="12"/>
      <c r="F11" s="1">
        <v>44380</v>
      </c>
      <c r="G11" s="3" t="str">
        <f t="shared" si="1"/>
        <v>szombat</v>
      </c>
      <c r="H11" t="s">
        <v>13</v>
      </c>
    </row>
    <row r="12" spans="1:8" x14ac:dyDescent="0.2">
      <c r="A12" s="2" t="str">
        <f t="shared" si="2"/>
        <v>011</v>
      </c>
      <c r="B12" s="3">
        <v>44244</v>
      </c>
      <c r="C12" s="3">
        <v>44421</v>
      </c>
      <c r="D12" s="13">
        <f t="shared" si="0"/>
        <v>124</v>
      </c>
      <c r="E12" s="12"/>
      <c r="F12" s="1">
        <v>44541</v>
      </c>
      <c r="G12" s="3" t="str">
        <f t="shared" si="1"/>
        <v>szombat</v>
      </c>
      <c r="H12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L26" sqref="L26"/>
    </sheetView>
  </sheetViews>
  <sheetFormatPr defaultRowHeight="12" x14ac:dyDescent="0.2"/>
  <cols>
    <col min="1" max="4" width="11.83203125" customWidth="1"/>
    <col min="5" max="5" width="9.33203125" customWidth="1"/>
    <col min="6" max="6" width="10.1640625" bestFit="1" customWidth="1"/>
    <col min="7" max="7" width="10.1640625" customWidth="1"/>
    <col min="8" max="8" width="22" bestFit="1" customWidth="1"/>
  </cols>
  <sheetData>
    <row r="1" spans="1:8" ht="12.95" customHeight="1" x14ac:dyDescent="0.2">
      <c r="A1" s="5" t="s">
        <v>14</v>
      </c>
      <c r="B1" s="5" t="s">
        <v>15</v>
      </c>
      <c r="C1" s="5" t="s">
        <v>18</v>
      </c>
      <c r="D1" s="14" t="s">
        <v>16</v>
      </c>
      <c r="F1" s="3">
        <v>44197</v>
      </c>
      <c r="G1" s="3" t="str">
        <f>TEXT(F1,"nnnn")</f>
        <v>péntek</v>
      </c>
      <c r="H1" s="6" t="s">
        <v>5</v>
      </c>
    </row>
    <row r="2" spans="1:8" ht="12" customHeight="1" x14ac:dyDescent="0.2">
      <c r="A2" s="2" t="str">
        <f>TEXT(ROW()-1,"000")</f>
        <v>001</v>
      </c>
      <c r="B2" s="3">
        <v>44230</v>
      </c>
      <c r="C2" s="12">
        <v>150</v>
      </c>
      <c r="D2" s="15">
        <f>WORKDAY(B2,C2-1-COUNTIFS($F$11:$F$12,"&lt;"&amp;WORKDAY(B2,C2-1,$F$1:$F$9),$F$11:$F$12,"&gt;"&amp;B2),$F$1:$F$9)+COUNTIF($F$11:$F$12,WORKDAY(B2,C2-1-COUNTIFS($F$11:$F$12,"&lt;"&amp;WORKDAY(B2,C2-1,$F$1:$F$9),$F$11:$F$12,"&gt;"&amp;B2),$F$1:$F$9)+1)</f>
        <v>44446</v>
      </c>
      <c r="F2" s="1">
        <v>44270</v>
      </c>
      <c r="G2" s="3" t="str">
        <f t="shared" ref="G2:G12" si="0">TEXT(F2,"nnnn")</f>
        <v>hétfő</v>
      </c>
      <c r="H2" s="6" t="s">
        <v>6</v>
      </c>
    </row>
    <row r="3" spans="1:8" ht="12" customHeight="1" x14ac:dyDescent="0.2">
      <c r="A3" s="2" t="str">
        <f t="shared" ref="A3:A12" si="1">TEXT(ROW()-1,"000")</f>
        <v>002</v>
      </c>
      <c r="B3" s="3">
        <v>44277</v>
      </c>
      <c r="C3" s="12">
        <v>106</v>
      </c>
      <c r="D3" s="15">
        <f t="shared" ref="D3:D12" si="2">WORKDAY(B3,C3-1-COUNTIFS($F$11:$F$12,"&lt;"&amp;WORKDAY(B3,C3-1,$F$1:$F$9),$F$11:$F$12,"&gt;"&amp;B3),$F$1:$F$9)+COUNTIF($F$11:$F$12,WORKDAY(B3,C3-1-COUNTIFS($F$11:$F$12,"&lt;"&amp;WORKDAY(B3,C3-1,$F$1:$F$9),$F$11:$F$12,"&gt;"&amp;B3),$F$1:$F$9)+1)</f>
        <v>44427</v>
      </c>
      <c r="F3" s="1">
        <v>44288</v>
      </c>
      <c r="G3" s="3" t="str">
        <f t="shared" si="0"/>
        <v>péntek</v>
      </c>
      <c r="H3" s="6" t="s">
        <v>7</v>
      </c>
    </row>
    <row r="4" spans="1:8" ht="12" customHeight="1" x14ac:dyDescent="0.2">
      <c r="A4" s="16" t="str">
        <f t="shared" si="1"/>
        <v>003</v>
      </c>
      <c r="B4" s="17">
        <v>44380</v>
      </c>
      <c r="C4" s="18">
        <v>2</v>
      </c>
      <c r="D4" s="19">
        <f t="shared" si="2"/>
        <v>44382</v>
      </c>
      <c r="F4" s="1">
        <v>44291</v>
      </c>
      <c r="G4" s="3" t="str">
        <f t="shared" si="0"/>
        <v>hétfő</v>
      </c>
      <c r="H4" s="6" t="s">
        <v>8</v>
      </c>
    </row>
    <row r="5" spans="1:8" ht="12" customHeight="1" x14ac:dyDescent="0.2">
      <c r="A5" s="2" t="str">
        <f t="shared" si="1"/>
        <v>004</v>
      </c>
      <c r="B5" s="3">
        <v>44256</v>
      </c>
      <c r="C5" s="12">
        <v>68</v>
      </c>
      <c r="D5" s="15">
        <f t="shared" si="2"/>
        <v>44355</v>
      </c>
      <c r="F5" s="1">
        <v>44340</v>
      </c>
      <c r="G5" s="3" t="str">
        <f t="shared" si="0"/>
        <v>hétfő</v>
      </c>
      <c r="H5" s="6" t="s">
        <v>9</v>
      </c>
    </row>
    <row r="6" spans="1:8" ht="12" customHeight="1" x14ac:dyDescent="0.2">
      <c r="A6" s="2" t="str">
        <f t="shared" si="1"/>
        <v>005</v>
      </c>
      <c r="B6" s="3">
        <v>44273</v>
      </c>
      <c r="C6" s="12">
        <v>125</v>
      </c>
      <c r="D6" s="15">
        <f t="shared" si="2"/>
        <v>44453</v>
      </c>
      <c r="F6" s="1">
        <v>44385</v>
      </c>
      <c r="G6" s="3" t="str">
        <f t="shared" si="0"/>
        <v>csütörtök</v>
      </c>
      <c r="H6" s="6" t="s">
        <v>19</v>
      </c>
    </row>
    <row r="7" spans="1:8" ht="12" customHeight="1" x14ac:dyDescent="0.2">
      <c r="A7" s="2" t="str">
        <f t="shared" si="1"/>
        <v>006</v>
      </c>
      <c r="B7" s="3">
        <v>44259</v>
      </c>
      <c r="C7" s="12">
        <v>201</v>
      </c>
      <c r="D7" s="15">
        <f t="shared" si="2"/>
        <v>44546</v>
      </c>
      <c r="F7" s="1">
        <v>44428</v>
      </c>
      <c r="G7" s="3" t="str">
        <f t="shared" si="0"/>
        <v>péntek</v>
      </c>
      <c r="H7" s="6" t="s">
        <v>10</v>
      </c>
    </row>
    <row r="8" spans="1:8" ht="12" customHeight="1" x14ac:dyDescent="0.2">
      <c r="A8" s="16" t="str">
        <f t="shared" si="1"/>
        <v>007</v>
      </c>
      <c r="B8" s="17">
        <v>44375</v>
      </c>
      <c r="C8" s="18">
        <v>6</v>
      </c>
      <c r="D8" s="19">
        <f t="shared" si="2"/>
        <v>44380</v>
      </c>
      <c r="F8" s="1">
        <v>44501</v>
      </c>
      <c r="G8" s="3" t="str">
        <f t="shared" si="0"/>
        <v>hétfő</v>
      </c>
      <c r="H8" s="6" t="s">
        <v>11</v>
      </c>
    </row>
    <row r="9" spans="1:8" ht="12" customHeight="1" x14ac:dyDescent="0.2">
      <c r="A9" s="2" t="str">
        <f t="shared" si="1"/>
        <v>008</v>
      </c>
      <c r="B9" s="3">
        <v>44281</v>
      </c>
      <c r="C9" s="12">
        <v>192</v>
      </c>
      <c r="D9" s="15">
        <f t="shared" si="2"/>
        <v>44557</v>
      </c>
      <c r="F9" s="1">
        <v>44554</v>
      </c>
      <c r="G9" s="3" t="str">
        <f t="shared" si="0"/>
        <v>péntek</v>
      </c>
      <c r="H9" s="6" t="s">
        <v>12</v>
      </c>
    </row>
    <row r="10" spans="1:8" ht="12" customHeight="1" x14ac:dyDescent="0.2">
      <c r="A10" s="2" t="str">
        <f t="shared" si="1"/>
        <v>009</v>
      </c>
      <c r="B10" s="3">
        <v>44260</v>
      </c>
      <c r="C10" s="12">
        <v>89</v>
      </c>
      <c r="D10" s="15">
        <f t="shared" si="2"/>
        <v>44390</v>
      </c>
      <c r="F10" s="1"/>
      <c r="G10" s="3"/>
    </row>
    <row r="11" spans="1:8" ht="12" customHeight="1" x14ac:dyDescent="0.2">
      <c r="A11" s="16" t="str">
        <f t="shared" si="1"/>
        <v>010</v>
      </c>
      <c r="B11" s="17">
        <v>44380</v>
      </c>
      <c r="C11" s="18">
        <v>114</v>
      </c>
      <c r="D11" s="19">
        <f t="shared" si="2"/>
        <v>44541</v>
      </c>
      <c r="F11" s="1">
        <v>44380</v>
      </c>
      <c r="G11" s="3" t="str">
        <f t="shared" si="0"/>
        <v>szombat</v>
      </c>
      <c r="H11" t="s">
        <v>13</v>
      </c>
    </row>
    <row r="12" spans="1:8" ht="12" customHeight="1" x14ac:dyDescent="0.2">
      <c r="A12" s="2" t="str">
        <f t="shared" si="1"/>
        <v>011</v>
      </c>
      <c r="B12" s="3">
        <v>44244</v>
      </c>
      <c r="C12" s="12">
        <v>124</v>
      </c>
      <c r="D12" s="15">
        <f t="shared" si="2"/>
        <v>44421</v>
      </c>
      <c r="F12" s="1">
        <v>44541</v>
      </c>
      <c r="G12" s="3" t="str">
        <f t="shared" si="0"/>
        <v>szombat</v>
      </c>
      <c r="H12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3" sqref="F23"/>
    </sheetView>
  </sheetViews>
  <sheetFormatPr defaultRowHeight="12" x14ac:dyDescent="0.2"/>
  <cols>
    <col min="1" max="4" width="11.83203125" customWidth="1"/>
    <col min="5" max="5" width="9.33203125" customWidth="1"/>
    <col min="6" max="6" width="10.1640625" bestFit="1" customWidth="1"/>
    <col min="7" max="7" width="10.1640625" customWidth="1"/>
    <col min="8" max="8" width="22" bestFit="1" customWidth="1"/>
  </cols>
  <sheetData>
    <row r="1" spans="1:8" ht="12.95" customHeight="1" x14ac:dyDescent="0.2">
      <c r="A1" s="5" t="s">
        <v>14</v>
      </c>
      <c r="B1" s="5" t="s">
        <v>16</v>
      </c>
      <c r="C1" s="5" t="s">
        <v>18</v>
      </c>
      <c r="D1" s="14" t="s">
        <v>15</v>
      </c>
      <c r="F1" s="3">
        <v>44197</v>
      </c>
      <c r="G1" s="3" t="str">
        <f>TEXT(F1,"nnnn")</f>
        <v>péntek</v>
      </c>
      <c r="H1" s="6" t="s">
        <v>5</v>
      </c>
    </row>
    <row r="2" spans="1:8" ht="12" customHeight="1" x14ac:dyDescent="0.2">
      <c r="A2" s="2" t="str">
        <f>TEXT(ROW()-1,"000")</f>
        <v>001</v>
      </c>
      <c r="B2" s="3">
        <v>44446</v>
      </c>
      <c r="C2" s="12">
        <v>150</v>
      </c>
      <c r="D2" s="15">
        <f>WORKDAY(B2,-(C2-1-COUNTIFS($F$11:$F$12,"&gt;"&amp;WORKDAY(B2, -(C2-1),$F$1:$F$9),$F$11:$F$12,"&lt;"&amp;B2)),$F$1:$F$9)-IF(COUNTIF($F$11:$F$12,WORKDAY(B2,-(C2-1-COUNTIFS($F$11:$F$12,"&gt;"&amp;WORKDAY(B2, -(C2-1),$F$1:$F$9),$F$11:$F$12,"&lt;"&amp;B2)),$F$1:$F$9)-2),2)</f>
        <v>44230</v>
      </c>
      <c r="F2" s="1">
        <v>44270</v>
      </c>
      <c r="G2" s="3" t="str">
        <f t="shared" ref="G2:G12" si="0">TEXT(F2,"nnnn")</f>
        <v>hétfő</v>
      </c>
      <c r="H2" s="6" t="s">
        <v>6</v>
      </c>
    </row>
    <row r="3" spans="1:8" ht="12" customHeight="1" x14ac:dyDescent="0.2">
      <c r="A3" s="2" t="str">
        <f t="shared" ref="A3:A12" si="1">TEXT(ROW()-1,"000")</f>
        <v>002</v>
      </c>
      <c r="B3" s="3">
        <v>44427</v>
      </c>
      <c r="C3" s="12">
        <v>106</v>
      </c>
      <c r="D3" s="15">
        <f t="shared" ref="D3:D12" si="2">WORKDAY(B3,-(C3-1-COUNTIFS($F$11:$F$12,"&gt;"&amp;WORKDAY(B3, -(C3-1),$F$1:$F$9),$F$11:$F$12,"&lt;"&amp;B3)),$F$1:$F$9)-IF(COUNTIF($F$11:$F$12,WORKDAY(B3,-(C3-1-COUNTIFS($F$11:$F$12,"&gt;"&amp;WORKDAY(B3, -(C3-1),$F$1:$F$9),$F$11:$F$12,"&lt;"&amp;B3)),$F$1:$F$9)-2),2)</f>
        <v>44277</v>
      </c>
      <c r="F3" s="1">
        <v>44288</v>
      </c>
      <c r="G3" s="3" t="str">
        <f t="shared" si="0"/>
        <v>péntek</v>
      </c>
      <c r="H3" s="6" t="s">
        <v>7</v>
      </c>
    </row>
    <row r="4" spans="1:8" ht="12" customHeight="1" x14ac:dyDescent="0.2">
      <c r="A4" s="16" t="str">
        <f t="shared" si="1"/>
        <v>003</v>
      </c>
      <c r="B4" s="17">
        <v>44382</v>
      </c>
      <c r="C4" s="18">
        <v>2</v>
      </c>
      <c r="D4" s="19">
        <f t="shared" si="2"/>
        <v>44380</v>
      </c>
      <c r="F4" s="1">
        <v>44291</v>
      </c>
      <c r="G4" s="3" t="str">
        <f t="shared" si="0"/>
        <v>hétfő</v>
      </c>
      <c r="H4" s="6" t="s">
        <v>8</v>
      </c>
    </row>
    <row r="5" spans="1:8" ht="12" customHeight="1" x14ac:dyDescent="0.2">
      <c r="A5" s="2" t="str">
        <f t="shared" si="1"/>
        <v>004</v>
      </c>
      <c r="B5" s="3">
        <v>44355</v>
      </c>
      <c r="C5" s="12">
        <v>68</v>
      </c>
      <c r="D5" s="15">
        <f t="shared" si="2"/>
        <v>44256</v>
      </c>
      <c r="F5" s="1">
        <v>44340</v>
      </c>
      <c r="G5" s="3" t="str">
        <f t="shared" si="0"/>
        <v>hétfő</v>
      </c>
      <c r="H5" s="6" t="s">
        <v>9</v>
      </c>
    </row>
    <row r="6" spans="1:8" ht="12" customHeight="1" x14ac:dyDescent="0.2">
      <c r="A6" s="2" t="str">
        <f t="shared" si="1"/>
        <v>005</v>
      </c>
      <c r="B6" s="3">
        <v>44453</v>
      </c>
      <c r="C6" s="12">
        <v>125</v>
      </c>
      <c r="D6" s="15">
        <f t="shared" si="2"/>
        <v>44273</v>
      </c>
      <c r="F6" s="1">
        <v>44385</v>
      </c>
      <c r="G6" s="3" t="str">
        <f t="shared" si="0"/>
        <v>csütörtök</v>
      </c>
      <c r="H6" s="6" t="s">
        <v>19</v>
      </c>
    </row>
    <row r="7" spans="1:8" ht="12" customHeight="1" x14ac:dyDescent="0.2">
      <c r="A7" s="2" t="str">
        <f t="shared" si="1"/>
        <v>006</v>
      </c>
      <c r="B7" s="3">
        <v>44546</v>
      </c>
      <c r="C7" s="12">
        <v>201</v>
      </c>
      <c r="D7" s="15">
        <f t="shared" si="2"/>
        <v>44259</v>
      </c>
      <c r="F7" s="1">
        <v>44428</v>
      </c>
      <c r="G7" s="3" t="str">
        <f t="shared" si="0"/>
        <v>péntek</v>
      </c>
      <c r="H7" s="6" t="s">
        <v>10</v>
      </c>
    </row>
    <row r="8" spans="1:8" ht="12" customHeight="1" x14ac:dyDescent="0.2">
      <c r="A8" s="16" t="str">
        <f t="shared" si="1"/>
        <v>007</v>
      </c>
      <c r="B8" s="17">
        <v>44380</v>
      </c>
      <c r="C8" s="18">
        <v>6</v>
      </c>
      <c r="D8" s="19">
        <f t="shared" si="2"/>
        <v>44375</v>
      </c>
      <c r="F8" s="1">
        <v>44501</v>
      </c>
      <c r="G8" s="3" t="str">
        <f t="shared" si="0"/>
        <v>hétfő</v>
      </c>
      <c r="H8" s="6" t="s">
        <v>11</v>
      </c>
    </row>
    <row r="9" spans="1:8" ht="12" customHeight="1" x14ac:dyDescent="0.2">
      <c r="A9" s="2" t="str">
        <f t="shared" si="1"/>
        <v>008</v>
      </c>
      <c r="B9" s="3">
        <v>44557</v>
      </c>
      <c r="C9" s="12">
        <v>192</v>
      </c>
      <c r="D9" s="15">
        <f t="shared" si="2"/>
        <v>44281</v>
      </c>
      <c r="F9" s="1">
        <v>44554</v>
      </c>
      <c r="G9" s="3" t="str">
        <f t="shared" si="0"/>
        <v>péntek</v>
      </c>
      <c r="H9" s="6" t="s">
        <v>12</v>
      </c>
    </row>
    <row r="10" spans="1:8" ht="12" customHeight="1" x14ac:dyDescent="0.2">
      <c r="A10" s="2" t="str">
        <f t="shared" si="1"/>
        <v>009</v>
      </c>
      <c r="B10" s="3">
        <v>44390</v>
      </c>
      <c r="C10" s="12">
        <v>89</v>
      </c>
      <c r="D10" s="15">
        <f t="shared" si="2"/>
        <v>44260</v>
      </c>
      <c r="F10" s="1"/>
      <c r="G10" s="3"/>
    </row>
    <row r="11" spans="1:8" ht="12" customHeight="1" x14ac:dyDescent="0.2">
      <c r="A11" s="16" t="str">
        <f t="shared" si="1"/>
        <v>010</v>
      </c>
      <c r="B11" s="17">
        <v>44541</v>
      </c>
      <c r="C11" s="18">
        <v>114</v>
      </c>
      <c r="D11" s="19">
        <f t="shared" si="2"/>
        <v>44380</v>
      </c>
      <c r="F11" s="1">
        <v>44380</v>
      </c>
      <c r="G11" s="3" t="str">
        <f t="shared" si="0"/>
        <v>szombat</v>
      </c>
      <c r="H11" t="s">
        <v>13</v>
      </c>
    </row>
    <row r="12" spans="1:8" ht="12" customHeight="1" x14ac:dyDescent="0.2">
      <c r="A12" s="2" t="str">
        <f t="shared" si="1"/>
        <v>011</v>
      </c>
      <c r="B12" s="3">
        <v>44421</v>
      </c>
      <c r="C12" s="12">
        <v>124</v>
      </c>
      <c r="D12" s="15">
        <f t="shared" si="2"/>
        <v>44244</v>
      </c>
      <c r="F12" s="1">
        <v>44541</v>
      </c>
      <c r="G12" s="3" t="str">
        <f t="shared" si="0"/>
        <v>szombat</v>
      </c>
      <c r="H12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9" sqref="G29"/>
    </sheetView>
  </sheetViews>
  <sheetFormatPr defaultRowHeight="12" x14ac:dyDescent="0.2"/>
  <cols>
    <col min="1" max="4" width="10.83203125" customWidth="1"/>
    <col min="5" max="5" width="11.83203125" customWidth="1"/>
    <col min="6" max="8" width="14.83203125" customWidth="1"/>
  </cols>
  <sheetData>
    <row r="1" spans="1:8" x14ac:dyDescent="0.2">
      <c r="A1" s="22" t="s">
        <v>23</v>
      </c>
      <c r="B1" s="22" t="s">
        <v>22</v>
      </c>
      <c r="C1" s="21" t="s">
        <v>20</v>
      </c>
      <c r="D1" s="22" t="s">
        <v>21</v>
      </c>
      <c r="E1" s="14" t="s">
        <v>5</v>
      </c>
      <c r="F1" s="14" t="s">
        <v>24</v>
      </c>
      <c r="G1" s="14" t="s">
        <v>25</v>
      </c>
      <c r="H1" s="5" t="s">
        <v>0</v>
      </c>
    </row>
    <row r="2" spans="1:8" x14ac:dyDescent="0.2">
      <c r="A2" s="30" t="str">
        <f t="shared" ref="A2:D11" si="0">TEXT($E2-(COLUMN($E2)-COLUMN()),"nnnn")</f>
        <v>vasárnap</v>
      </c>
      <c r="B2" s="27" t="str">
        <f t="shared" si="0"/>
        <v>hétfő</v>
      </c>
      <c r="C2" s="27" t="str">
        <f t="shared" si="0"/>
        <v>kedd</v>
      </c>
      <c r="D2" s="27" t="str">
        <f t="shared" si="0"/>
        <v>szerda</v>
      </c>
      <c r="E2" s="25">
        <v>37987</v>
      </c>
      <c r="F2" s="36">
        <f t="shared" ref="F2:F11" si="1">WEEKNUM(E2,2)</f>
        <v>1</v>
      </c>
      <c r="G2" s="36">
        <f t="shared" ref="G2:G11" si="2">WEEKNUM(E2,21)</f>
        <v>1</v>
      </c>
      <c r="H2" s="37">
        <f t="shared" ref="H2:H11" si="3">_xlfn.ISOWEEKNUM(E2)</f>
        <v>1</v>
      </c>
    </row>
    <row r="3" spans="1:8" x14ac:dyDescent="0.2">
      <c r="A3" s="28" t="str">
        <f t="shared" si="0"/>
        <v>kedd</v>
      </c>
      <c r="B3" s="28" t="str">
        <f t="shared" si="0"/>
        <v>szerda</v>
      </c>
      <c r="C3" s="28" t="str">
        <f t="shared" si="0"/>
        <v>csütörtök</v>
      </c>
      <c r="D3" s="28" t="str">
        <f t="shared" si="0"/>
        <v>péntek</v>
      </c>
      <c r="E3" s="29">
        <v>38353</v>
      </c>
      <c r="F3" s="23">
        <f t="shared" si="1"/>
        <v>1</v>
      </c>
      <c r="G3" s="23">
        <f t="shared" si="2"/>
        <v>53</v>
      </c>
      <c r="H3" s="9">
        <f t="shared" si="3"/>
        <v>53</v>
      </c>
    </row>
    <row r="4" spans="1:8" x14ac:dyDescent="0.2">
      <c r="A4" s="28" t="str">
        <f t="shared" si="0"/>
        <v>szerda</v>
      </c>
      <c r="B4" s="28" t="str">
        <f t="shared" si="0"/>
        <v>csütörtök</v>
      </c>
      <c r="C4" s="28" t="str">
        <f t="shared" si="0"/>
        <v>péntek</v>
      </c>
      <c r="D4" s="28" t="str">
        <f t="shared" si="0"/>
        <v>szombat</v>
      </c>
      <c r="E4" s="29">
        <v>38718</v>
      </c>
      <c r="F4" s="23">
        <f t="shared" si="1"/>
        <v>1</v>
      </c>
      <c r="G4" s="23">
        <f t="shared" si="2"/>
        <v>52</v>
      </c>
      <c r="H4" s="9">
        <f t="shared" si="3"/>
        <v>52</v>
      </c>
    </row>
    <row r="5" spans="1:8" x14ac:dyDescent="0.2">
      <c r="A5" s="28" t="str">
        <f t="shared" si="0"/>
        <v>csütörtök</v>
      </c>
      <c r="B5" s="28" t="str">
        <f t="shared" si="0"/>
        <v>péntek</v>
      </c>
      <c r="C5" s="28" t="str">
        <f t="shared" si="0"/>
        <v>szombat</v>
      </c>
      <c r="D5" s="24" t="str">
        <f t="shared" si="0"/>
        <v>vasárnap</v>
      </c>
      <c r="E5" s="26">
        <v>39083</v>
      </c>
      <c r="F5" s="34">
        <f t="shared" si="1"/>
        <v>1</v>
      </c>
      <c r="G5" s="34">
        <f t="shared" si="2"/>
        <v>1</v>
      </c>
      <c r="H5" s="35">
        <f t="shared" si="3"/>
        <v>1</v>
      </c>
    </row>
    <row r="6" spans="1:8" x14ac:dyDescent="0.2">
      <c r="A6" s="28" t="str">
        <f t="shared" si="0"/>
        <v>péntek</v>
      </c>
      <c r="B6" s="28" t="str">
        <f t="shared" si="0"/>
        <v>szombat</v>
      </c>
      <c r="C6" s="24" t="str">
        <f t="shared" si="0"/>
        <v>vasárnap</v>
      </c>
      <c r="D6" s="28" t="str">
        <f t="shared" si="0"/>
        <v>hétfő</v>
      </c>
      <c r="E6" s="26">
        <v>39448</v>
      </c>
      <c r="F6" s="34">
        <f t="shared" si="1"/>
        <v>1</v>
      </c>
      <c r="G6" s="34">
        <f t="shared" si="2"/>
        <v>1</v>
      </c>
      <c r="H6" s="35">
        <f t="shared" si="3"/>
        <v>1</v>
      </c>
    </row>
    <row r="7" spans="1:8" x14ac:dyDescent="0.2">
      <c r="A7" s="24" t="str">
        <f t="shared" si="0"/>
        <v>vasárnap</v>
      </c>
      <c r="B7" s="28" t="str">
        <f t="shared" si="0"/>
        <v>hétfő</v>
      </c>
      <c r="C7" s="28" t="str">
        <f t="shared" si="0"/>
        <v>kedd</v>
      </c>
      <c r="D7" s="28" t="str">
        <f t="shared" si="0"/>
        <v>szerda</v>
      </c>
      <c r="E7" s="26">
        <v>39814</v>
      </c>
      <c r="F7" s="34">
        <f t="shared" si="1"/>
        <v>1</v>
      </c>
      <c r="G7" s="34">
        <f t="shared" si="2"/>
        <v>1</v>
      </c>
      <c r="H7" s="35">
        <f t="shared" si="3"/>
        <v>1</v>
      </c>
    </row>
    <row r="8" spans="1:8" x14ac:dyDescent="0.2">
      <c r="A8" s="28" t="str">
        <f t="shared" si="0"/>
        <v>hétfő</v>
      </c>
      <c r="B8" s="28" t="str">
        <f t="shared" si="0"/>
        <v>kedd</v>
      </c>
      <c r="C8" s="28" t="str">
        <f t="shared" si="0"/>
        <v>szerda</v>
      </c>
      <c r="D8" s="28" t="str">
        <f t="shared" si="0"/>
        <v>csütörtök</v>
      </c>
      <c r="E8" s="29">
        <v>40179</v>
      </c>
      <c r="F8" s="23">
        <f t="shared" si="1"/>
        <v>1</v>
      </c>
      <c r="G8" s="23">
        <f t="shared" si="2"/>
        <v>53</v>
      </c>
      <c r="H8" s="9">
        <f t="shared" si="3"/>
        <v>53</v>
      </c>
    </row>
    <row r="9" spans="1:8" x14ac:dyDescent="0.2">
      <c r="A9" s="28" t="str">
        <f t="shared" si="0"/>
        <v>kedd</v>
      </c>
      <c r="B9" s="28" t="str">
        <f t="shared" si="0"/>
        <v>szerda</v>
      </c>
      <c r="C9" s="28" t="str">
        <f t="shared" si="0"/>
        <v>csütörtök</v>
      </c>
      <c r="D9" s="28" t="str">
        <f t="shared" si="0"/>
        <v>péntek</v>
      </c>
      <c r="E9" s="29">
        <v>40544</v>
      </c>
      <c r="F9" s="23">
        <f t="shared" si="1"/>
        <v>1</v>
      </c>
      <c r="G9" s="23">
        <f t="shared" si="2"/>
        <v>52</v>
      </c>
      <c r="H9" s="9">
        <f t="shared" si="3"/>
        <v>52</v>
      </c>
    </row>
    <row r="10" spans="1:8" x14ac:dyDescent="0.2">
      <c r="A10" s="28" t="str">
        <f t="shared" si="0"/>
        <v>szerda</v>
      </c>
      <c r="B10" s="28" t="str">
        <f t="shared" si="0"/>
        <v>csütörtök</v>
      </c>
      <c r="C10" s="28" t="str">
        <f t="shared" si="0"/>
        <v>péntek</v>
      </c>
      <c r="D10" s="28" t="str">
        <f t="shared" si="0"/>
        <v>szombat</v>
      </c>
      <c r="E10" s="29">
        <v>40909</v>
      </c>
      <c r="F10" s="32">
        <f t="shared" si="1"/>
        <v>1</v>
      </c>
      <c r="G10" s="32">
        <f t="shared" si="2"/>
        <v>52</v>
      </c>
      <c r="H10" s="33">
        <f t="shared" si="3"/>
        <v>52</v>
      </c>
    </row>
    <row r="11" spans="1:8" x14ac:dyDescent="0.2">
      <c r="A11" s="28" t="str">
        <f t="shared" si="0"/>
        <v>péntek</v>
      </c>
      <c r="B11" s="28" t="str">
        <f t="shared" si="0"/>
        <v>szombat</v>
      </c>
      <c r="C11" s="24" t="str">
        <f t="shared" si="0"/>
        <v>vasárnap</v>
      </c>
      <c r="D11" s="28" t="str">
        <f t="shared" si="0"/>
        <v>hétfő</v>
      </c>
      <c r="E11" s="26">
        <v>41275</v>
      </c>
      <c r="F11" s="34">
        <f t="shared" si="1"/>
        <v>1</v>
      </c>
      <c r="G11" s="34">
        <f t="shared" si="2"/>
        <v>1</v>
      </c>
      <c r="H11" s="35">
        <f t="shared" si="3"/>
        <v>1</v>
      </c>
    </row>
    <row r="12" spans="1:8" x14ac:dyDescent="0.2">
      <c r="E12" s="1"/>
    </row>
    <row r="13" spans="1:8" x14ac:dyDescent="0.2">
      <c r="E13" s="1"/>
    </row>
    <row r="14" spans="1:8" x14ac:dyDescent="0.2">
      <c r="E14" s="1"/>
    </row>
    <row r="25" spans="11:11" x14ac:dyDescent="0.2">
      <c r="K25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34" sqref="I34"/>
    </sheetView>
  </sheetViews>
  <sheetFormatPr defaultRowHeight="12" x14ac:dyDescent="0.2"/>
  <cols>
    <col min="1" max="1" width="10.83203125" customWidth="1"/>
    <col min="3" max="3" width="10.1640625" bestFit="1" customWidth="1"/>
    <col min="4" max="4" width="10.83203125" customWidth="1"/>
    <col min="7" max="7" width="10.83203125" customWidth="1"/>
  </cols>
  <sheetData>
    <row r="1" spans="1:7" x14ac:dyDescent="0.2">
      <c r="A1" s="3">
        <v>44224</v>
      </c>
    </row>
    <row r="3" spans="1:7" x14ac:dyDescent="0.2">
      <c r="D3" s="38" t="s">
        <v>26</v>
      </c>
    </row>
    <row r="4" spans="1:7" x14ac:dyDescent="0.2">
      <c r="D4" s="3">
        <f ca="1">CHOOSE(WEEKDAY(TODAY(),2),TODAY()+7,TODAY()+6,TODAY()+5,TODAY()+4,TODAY()+3,TODAY()+2,TODAY()+1)</f>
        <v>44235</v>
      </c>
    </row>
    <row r="6" spans="1:7" x14ac:dyDescent="0.2">
      <c r="G6" s="38" t="s">
        <v>27</v>
      </c>
    </row>
    <row r="7" spans="1:7" x14ac:dyDescent="0.2">
      <c r="G7" s="3">
        <f>A1+(7-WEEKDAY(A1,2))+1</f>
        <v>44228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A</vt:lpstr>
      <vt:lpstr>B</vt:lpstr>
      <vt:lpstr>C</vt:lpstr>
      <vt:lpstr>D</vt:lpstr>
      <vt:lpstr>E</vt:lpstr>
      <vt:lpstr>F</vt:lpstr>
      <vt:lpstr>G</vt:lpstr>
      <vt:lpstr>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Matyi</cp:lastModifiedBy>
  <dcterms:created xsi:type="dcterms:W3CDTF">2020-12-30T10:46:03Z</dcterms:created>
  <dcterms:modified xsi:type="dcterms:W3CDTF">2021-02-02T09:30:29Z</dcterms:modified>
</cp:coreProperties>
</file>