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DATOK\weblap\excel-morzsak\keplet-szerkesztes-mesterfogasok\"/>
    </mc:Choice>
  </mc:AlternateContent>
  <bookViews>
    <workbookView xWindow="0" yWindow="0" windowWidth="19170" windowHeight="11475"/>
  </bookViews>
  <sheets>
    <sheet name="A" sheetId="2" r:id="rId1"/>
    <sheet name="B" sheetId="3" r:id="rId2"/>
    <sheet name="C" sheetId="4" r:id="rId3"/>
    <sheet name="D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B2" i="2" l="1"/>
  <c r="C2" i="2" s="1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D101" i="1" l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<sst xmlns="http://schemas.openxmlformats.org/spreadsheetml/2006/main" count="324" uniqueCount="293">
  <si>
    <t>ügyfél</t>
  </si>
  <si>
    <t>fedezet</t>
  </si>
  <si>
    <t>felvétel</t>
  </si>
  <si>
    <t>dátum</t>
  </si>
  <si>
    <t>egyenleg</t>
  </si>
  <si>
    <t>Angyal Cecilia</t>
  </si>
  <si>
    <t>Szűcs Sebestény</t>
  </si>
  <si>
    <t>napi hitel kamat</t>
  </si>
  <si>
    <t>Süle Letícia</t>
  </si>
  <si>
    <t>Holló Fülöp</t>
  </si>
  <si>
    <t>Gazsó Dánia</t>
  </si>
  <si>
    <t>Sánta Huba</t>
  </si>
  <si>
    <t>napi betéti kamat</t>
  </si>
  <si>
    <t>Rákoczi Dániel</t>
  </si>
  <si>
    <t>Deák Eugénia</t>
  </si>
  <si>
    <t>Szamosi Jenő</t>
  </si>
  <si>
    <t>Fazekas Krisztina</t>
  </si>
  <si>
    <t>Pongó Aranka</t>
  </si>
  <si>
    <t>Selényi Barna</t>
  </si>
  <si>
    <t>Vágó Győző</t>
  </si>
  <si>
    <t>Szerdahelyi Menyhért</t>
  </si>
  <si>
    <t>Perényi Hédi</t>
  </si>
  <si>
    <t>Kertes Zsigmond</t>
  </si>
  <si>
    <t>Bakos Vivien</t>
  </si>
  <si>
    <t>Fábián Áron</t>
  </si>
  <si>
    <t>Lengyel Józsa</t>
  </si>
  <si>
    <t>Torda Iván</t>
  </si>
  <si>
    <t>Pusztai Valéria</t>
  </si>
  <si>
    <t>Arató Zétény</t>
  </si>
  <si>
    <t>Polgár Auguszta</t>
  </si>
  <si>
    <t>Jenei Imola</t>
  </si>
  <si>
    <t>Német Anna</t>
  </si>
  <si>
    <t>Bolgár Lehel</t>
  </si>
  <si>
    <t>Dorogi Emerencia</t>
  </si>
  <si>
    <t>Bíró György</t>
  </si>
  <si>
    <t>Rédei István</t>
  </si>
  <si>
    <t>Kontra Rókus</t>
  </si>
  <si>
    <t>Kárpáti Adrián</t>
  </si>
  <si>
    <t>Keszler Csenge</t>
  </si>
  <si>
    <t>Répási Paszkál</t>
  </si>
  <si>
    <t>Bán Márta</t>
  </si>
  <si>
    <t>Soproni Ignác</t>
  </si>
  <si>
    <t>Poór Fanni</t>
  </si>
  <si>
    <t>Martos Alexandra</t>
  </si>
  <si>
    <t>Seres András</t>
  </si>
  <si>
    <t>Engi Ernő</t>
  </si>
  <si>
    <t>Heller Mária</t>
  </si>
  <si>
    <t>Radnóti Igor</t>
  </si>
  <si>
    <t>Pék Péter</t>
  </si>
  <si>
    <t>Sarkadi Katinka</t>
  </si>
  <si>
    <t>Fényes Zéno</t>
  </si>
  <si>
    <t>Hagymási Janka</t>
  </si>
  <si>
    <t>Korda Szervác</t>
  </si>
  <si>
    <t>Unger Vilhelmina</t>
  </si>
  <si>
    <t>ValkóVámos Angelika</t>
  </si>
  <si>
    <t>Pozsgai Mira</t>
  </si>
  <si>
    <t>Kardos Renátó</t>
  </si>
  <si>
    <t>Gönci Marcell</t>
  </si>
  <si>
    <t>Kátai Kálmán</t>
  </si>
  <si>
    <t>Hatvani Izsó</t>
  </si>
  <si>
    <t>Dóczi Jakab</t>
  </si>
  <si>
    <t>Somlai Vendel</t>
  </si>
  <si>
    <t>Honti Lóránt</t>
  </si>
  <si>
    <t>Szelei Mirjam</t>
  </si>
  <si>
    <t>Gerencsér Esztella</t>
  </si>
  <si>
    <t>Török Aurélia</t>
  </si>
  <si>
    <t>Huszka Vilmos</t>
  </si>
  <si>
    <t>Sólyom Tímea</t>
  </si>
  <si>
    <t>Jurányi Vera</t>
  </si>
  <si>
    <t>Szilágyi Ármin</t>
  </si>
  <si>
    <t>Kozák Kornélia</t>
  </si>
  <si>
    <t>Rózsahegyi Napsugár</t>
  </si>
  <si>
    <t>Suba Fatime</t>
  </si>
  <si>
    <t>Petrovics Erna</t>
  </si>
  <si>
    <t>Bakonyi Csilla</t>
  </si>
  <si>
    <t>Benkő Jónás</t>
  </si>
  <si>
    <t>Kovács György</t>
  </si>
  <si>
    <t>Kosztolányi Márkus</t>
  </si>
  <si>
    <t>Csordás Csenger</t>
  </si>
  <si>
    <t>Novák Malvin</t>
  </si>
  <si>
    <t>Bagi Ottó</t>
  </si>
  <si>
    <t>Hidas Rezső</t>
  </si>
  <si>
    <t>Szőke Róza</t>
  </si>
  <si>
    <t>Piller Emil</t>
  </si>
  <si>
    <t>Balog László</t>
  </si>
  <si>
    <t>Ódor Brúno</t>
  </si>
  <si>
    <t>Lakatos Patrícia</t>
  </si>
  <si>
    <t>Bertók Lukrécia</t>
  </si>
  <si>
    <t>Pados Katalin</t>
  </si>
  <si>
    <t>Ritter Brigitta</t>
  </si>
  <si>
    <t>Czakó Vilmos</t>
  </si>
  <si>
    <t>Mátrai Zaránd</t>
  </si>
  <si>
    <t>Pap Lőrinc</t>
  </si>
  <si>
    <t>Bánki Karola</t>
  </si>
  <si>
    <t>Sötér Gitta</t>
  </si>
  <si>
    <t>Romhányi Genovéva</t>
  </si>
  <si>
    <t>Oláh Károly</t>
  </si>
  <si>
    <t>Pető Magdaléna</t>
  </si>
  <si>
    <t>Rigó Bonifác</t>
  </si>
  <si>
    <t>Buzsáki Martina</t>
  </si>
  <si>
    <t>Surányi Nimród</t>
  </si>
  <si>
    <t>Padányi Edmond</t>
  </si>
  <si>
    <t>Borbély Leona</t>
  </si>
  <si>
    <t>Fóti Pál</t>
  </si>
  <si>
    <t>Karsai Boriska</t>
  </si>
  <si>
    <t>Cigány József</t>
  </si>
  <si>
    <t>Pálos Villő</t>
  </si>
  <si>
    <t>Ha a fedezet kisebb, mint a felvétel, akkor a fedezeten felüli rész</t>
  </si>
  <si>
    <t>hitel. Az egyenleg ebben az esetben a napi kamattal növelt hitel</t>
  </si>
  <si>
    <t>legyen, amelyet negatív előjellel, egészre kerekítve kell megjele-</t>
  </si>
  <si>
    <t>níteni. Ha a felvétel kisebb a fedezetnél, akkor a felvételen fellüli</t>
  </si>
  <si>
    <t>rész betétnek tekintendő. Az egyenleg ebben az esetben a napi</t>
  </si>
  <si>
    <t>kamattal növelt , egészre kerekített betét.</t>
  </si>
  <si>
    <t>=KEREKÍTÉS(HA(C2&gt;B2;(C2-B2)*I4*(MA()-D2)+(C2-B2)</t>
  </si>
  <si>
    <t>Rózsa Linda</t>
  </si>
  <si>
    <t>Galla Lilla</t>
  </si>
  <si>
    <t>Kónya Edina</t>
  </si>
  <si>
    <t>Hamza Pálma</t>
  </si>
  <si>
    <t>Barta Tilda</t>
  </si>
  <si>
    <t>Vajda Beáta</t>
  </si>
  <si>
    <t>Varga Mária</t>
  </si>
  <si>
    <t>Dózsa Tímea</t>
  </si>
  <si>
    <t>Balla Imola</t>
  </si>
  <si>
    <t>Sutka Júlia</t>
  </si>
  <si>
    <t>Kozma Anita</t>
  </si>
  <si>
    <t>Sánta Lívia</t>
  </si>
  <si>
    <t>Torda Laura</t>
  </si>
  <si>
    <t>Makra Magda</t>
  </si>
  <si>
    <t>Korda Lujza</t>
  </si>
  <si>
    <t>Csóka Kinga</t>
  </si>
  <si>
    <t>Sziva Flóra</t>
  </si>
  <si>
    <t>Dóczi Fanni</t>
  </si>
  <si>
    <t>Rédei Kitti</t>
  </si>
  <si>
    <t>Hegyi Nelli</t>
  </si>
  <si>
    <t>Rádai Noémi</t>
  </si>
  <si>
    <t>Cseke Bence</t>
  </si>
  <si>
    <t>Kende Emese</t>
  </si>
  <si>
    <t>Medve Emőke</t>
  </si>
  <si>
    <t>Pelle Endre</t>
  </si>
  <si>
    <t>Szőke Lenke</t>
  </si>
  <si>
    <t>név</t>
  </si>
  <si>
    <t>sz.dátum</t>
  </si>
  <si>
    <t>életkor</t>
  </si>
  <si>
    <t>pontszám</t>
  </si>
  <si>
    <t>értékelés</t>
  </si>
  <si>
    <t>alsó határ</t>
  </si>
  <si>
    <t>felső határ</t>
  </si>
  <si>
    <t>teljesítmény</t>
  </si>
  <si>
    <t xml:space="preserve"> Ambrus Regina</t>
  </si>
  <si>
    <t>elégtelen</t>
  </si>
  <si>
    <t xml:space="preserve"> Árva Elvira</t>
  </si>
  <si>
    <t>elégséges</t>
  </si>
  <si>
    <t xml:space="preserve"> Bagi Mihály</t>
  </si>
  <si>
    <t>közepes</t>
  </si>
  <si>
    <t xml:space="preserve"> Bakos Zsuzsanna</t>
  </si>
  <si>
    <t>jó</t>
  </si>
  <si>
    <t xml:space="preserve"> Benkő Kornél</t>
  </si>
  <si>
    <t>jeles</t>
  </si>
  <si>
    <t xml:space="preserve"> Bódi Lívia</t>
  </si>
  <si>
    <t xml:space="preserve"> Bolgár Márkó</t>
  </si>
  <si>
    <t xml:space="preserve"> Borbély Elemér</t>
  </si>
  <si>
    <t xml:space="preserve"> Buzsáki Bíborka</t>
  </si>
  <si>
    <t xml:space="preserve"> Cigány Richárd</t>
  </si>
  <si>
    <t xml:space="preserve"> Cseh Zsóka</t>
  </si>
  <si>
    <t xml:space="preserve"> Csiszár Kálmán</t>
  </si>
  <si>
    <t xml:space="preserve"> Csorba Fanni</t>
  </si>
  <si>
    <t xml:space="preserve"> Dallos Taksony</t>
  </si>
  <si>
    <t xml:space="preserve"> Dömötör Franciska</t>
  </si>
  <si>
    <t xml:space="preserve"> Engi Ambrus</t>
  </si>
  <si>
    <t xml:space="preserve"> Eszes Edit</t>
  </si>
  <si>
    <t xml:space="preserve"> Fábián Roland</t>
  </si>
  <si>
    <t xml:space="preserve"> Faludi Ida</t>
  </si>
  <si>
    <t xml:space="preserve"> Frank Konrád</t>
  </si>
  <si>
    <t xml:space="preserve"> Füleki Lipót</t>
  </si>
  <si>
    <t xml:space="preserve"> Gond Lénárd</t>
  </si>
  <si>
    <t xml:space="preserve"> Gyarmati Levente</t>
  </si>
  <si>
    <t xml:space="preserve"> Gyenes Stefánia</t>
  </si>
  <si>
    <t xml:space="preserve"> Gyimesi Galina</t>
  </si>
  <si>
    <t xml:space="preserve"> Győri Győző</t>
  </si>
  <si>
    <t xml:space="preserve"> Halasi Endre</t>
  </si>
  <si>
    <t xml:space="preserve"> Harmat Boriska</t>
  </si>
  <si>
    <t xml:space="preserve"> Honti Cecilia</t>
  </si>
  <si>
    <t xml:space="preserve"> Hornyák Antal</t>
  </si>
  <si>
    <t xml:space="preserve"> Huszák Szabina</t>
  </si>
  <si>
    <t xml:space="preserve"> Huszka Ottó</t>
  </si>
  <si>
    <t xml:space="preserve"> Jancsó Gergely</t>
  </si>
  <si>
    <t xml:space="preserve"> Kapás Mátyás</t>
  </si>
  <si>
    <t xml:space="preserve"> Káplár Sára</t>
  </si>
  <si>
    <t xml:space="preserve"> Karsai Ágota</t>
  </si>
  <si>
    <t xml:space="preserve"> Kátai Krisztina</t>
  </si>
  <si>
    <t xml:space="preserve"> Kecskés Ede</t>
  </si>
  <si>
    <t xml:space="preserve"> Koltai Paula</t>
  </si>
  <si>
    <t xml:space="preserve"> Kopácsi Orbán</t>
  </si>
  <si>
    <t xml:space="preserve"> Kormos Tamás</t>
  </si>
  <si>
    <t xml:space="preserve"> Kőszegi Veronika</t>
  </si>
  <si>
    <t xml:space="preserve"> Kuti Hajnalka</t>
  </si>
  <si>
    <t xml:space="preserve"> Kútvölgyi Csanád</t>
  </si>
  <si>
    <t xml:space="preserve"> Ladányi Paulina</t>
  </si>
  <si>
    <t xml:space="preserve"> Lakos Róza</t>
  </si>
  <si>
    <t xml:space="preserve"> Lantos Vajk</t>
  </si>
  <si>
    <t xml:space="preserve"> Lendvai Móricz</t>
  </si>
  <si>
    <t xml:space="preserve"> Lovász Oszkár</t>
  </si>
  <si>
    <t xml:space="preserve"> Makai Teréz</t>
  </si>
  <si>
    <t xml:space="preserve"> Matos Renáta</t>
  </si>
  <si>
    <t xml:space="preserve"> Mátrai Kármen</t>
  </si>
  <si>
    <t xml:space="preserve"> Mező Rózsa</t>
  </si>
  <si>
    <t xml:space="preserve"> Mohos Emilia</t>
  </si>
  <si>
    <t xml:space="preserve"> Nádor Miléna</t>
  </si>
  <si>
    <t xml:space="preserve"> Nógrádi Szabrina</t>
  </si>
  <si>
    <t xml:space="preserve"> Nyéki Nelli</t>
  </si>
  <si>
    <t xml:space="preserve"> Ódor Barbara</t>
  </si>
  <si>
    <t xml:space="preserve"> Olajos Zsombor</t>
  </si>
  <si>
    <t xml:space="preserve"> Pákozdi Izabella</t>
  </si>
  <si>
    <t xml:space="preserve"> Pálfi Ábel</t>
  </si>
  <si>
    <t xml:space="preserve"> Pap Ábrahám</t>
  </si>
  <si>
    <t xml:space="preserve"> Péli Melinda</t>
  </si>
  <si>
    <t xml:space="preserve"> Pelle Liza</t>
  </si>
  <si>
    <t xml:space="preserve"> Perger Zsófia</t>
  </si>
  <si>
    <t xml:space="preserve"> Petrányi Malvin</t>
  </si>
  <si>
    <t xml:space="preserve"> Piller Amália</t>
  </si>
  <si>
    <t xml:space="preserve"> Polgár Bernát</t>
  </si>
  <si>
    <t xml:space="preserve"> Pongó Andor</t>
  </si>
  <si>
    <t xml:space="preserve"> Poór Liliána</t>
  </si>
  <si>
    <t xml:space="preserve"> Porkoláb Attila</t>
  </si>
  <si>
    <t xml:space="preserve"> Pölöskei Viktória</t>
  </si>
  <si>
    <t xml:space="preserve"> Rákoczi Kinga</t>
  </si>
  <si>
    <t xml:space="preserve"> Regős Irma</t>
  </si>
  <si>
    <t xml:space="preserve"> Rejtő Frigyes</t>
  </si>
  <si>
    <t xml:space="preserve"> Ritter Sándor</t>
  </si>
  <si>
    <t xml:space="preserve"> Rónai Vilmos</t>
  </si>
  <si>
    <t xml:space="preserve"> Rostás Kolos</t>
  </si>
  <si>
    <t xml:space="preserve"> Rózsa István</t>
  </si>
  <si>
    <t xml:space="preserve"> Sallai Vilma</t>
  </si>
  <si>
    <t xml:space="preserve"> Sárosi Gellért</t>
  </si>
  <si>
    <t xml:space="preserve"> Sárvári Ilona</t>
  </si>
  <si>
    <t xml:space="preserve"> Soltész Gertrúd</t>
  </si>
  <si>
    <t xml:space="preserve"> Somfai Özséb</t>
  </si>
  <si>
    <t xml:space="preserve"> Somodi Simon</t>
  </si>
  <si>
    <t xml:space="preserve"> Somoskövi Ármin</t>
  </si>
  <si>
    <t xml:space="preserve"> Szabados Andrea</t>
  </si>
  <si>
    <t xml:space="preserve"> Szeberényi Fábián</t>
  </si>
  <si>
    <t xml:space="preserve"> Székely Brigitta</t>
  </si>
  <si>
    <t xml:space="preserve"> Szepesi Károly</t>
  </si>
  <si>
    <t xml:space="preserve"> Szerencsés Mária</t>
  </si>
  <si>
    <t xml:space="preserve"> Szigetvári Lídia</t>
  </si>
  <si>
    <t xml:space="preserve"> Sziráki Ákos</t>
  </si>
  <si>
    <t xml:space="preserve"> Szorád Benedek</t>
  </si>
  <si>
    <t xml:space="preserve"> Szőnyi Jácint</t>
  </si>
  <si>
    <t xml:space="preserve"> Szűcs Ágoston</t>
  </si>
  <si>
    <t xml:space="preserve"> Tar Ildikó</t>
  </si>
  <si>
    <t xml:space="preserve"> Vadász Edgár</t>
  </si>
  <si>
    <t xml:space="preserve"> Vámos Eszter</t>
  </si>
  <si>
    <t xml:space="preserve"> Zentai Örs</t>
  </si>
  <si>
    <t>Hajós Mózes</t>
  </si>
  <si>
    <t>Holló Mária</t>
  </si>
  <si>
    <t>Hajdú Mónika</t>
  </si>
  <si>
    <t>Hatvani Melinda</t>
  </si>
  <si>
    <t>Hernádi Magdolna</t>
  </si>
  <si>
    <t>Hetényi Matild</t>
  </si>
  <si>
    <t>Hamza Máté</t>
  </si>
  <si>
    <t>Harmat Miklós</t>
  </si>
  <si>
    <t>Havas Móricz</t>
  </si>
  <si>
    <t>Haraszti Marietta</t>
  </si>
  <si>
    <t>Heller Magdolna</t>
  </si>
  <si>
    <t>Halmosi Menyhért</t>
  </si>
  <si>
    <t>Halász Mária</t>
  </si>
  <si>
    <t>Hegedűs Márkus</t>
  </si>
  <si>
    <t>Harsányi Medárd</t>
  </si>
  <si>
    <t>Halmai Márk</t>
  </si>
  <si>
    <t>Hegyi Márta</t>
  </si>
  <si>
    <t>Hidas Mátyás</t>
  </si>
  <si>
    <t>Horváth Magdaléna</t>
  </si>
  <si>
    <t>Hamar Margit</t>
  </si>
  <si>
    <t>Hidvégi Márton</t>
  </si>
  <si>
    <t>Hajnal Magda</t>
  </si>
  <si>
    <t>Homoki Martina</t>
  </si>
  <si>
    <t>Huszka Mihály</t>
  </si>
  <si>
    <t>Halasi Márkó</t>
  </si>
  <si>
    <t>Huszár Mária</t>
  </si>
  <si>
    <t>Hagymási Mária</t>
  </si>
  <si>
    <t>Hanák Marianna</t>
  </si>
  <si>
    <t>Huber Marcell</t>
  </si>
  <si>
    <t>Hornyák Mihály</t>
  </si>
  <si>
    <t>Huszák Malvin</t>
  </si>
  <si>
    <t>Honti Miléna</t>
  </si>
  <si>
    <t>pont</t>
  </si>
  <si>
    <t>szak</t>
  </si>
  <si>
    <t>magyar</t>
  </si>
  <si>
    <t>angol</t>
  </si>
  <si>
    <t>német</t>
  </si>
  <si>
    <t>francia</t>
  </si>
  <si>
    <t>átlag felett teljesítő francia</t>
  </si>
  <si>
    <t>szakos hallgatók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</si>
</sst>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%"/>
  </numFmts>
  <fonts count="6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ndara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0" fillId="0" borderId="0" xfId="0" quotePrefix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3"/>
    </xf>
    <xf numFmtId="9" fontId="0" fillId="0" borderId="0" xfId="1" applyFont="1" applyAlignment="1">
      <alignment horizontal="center"/>
    </xf>
    <xf numFmtId="0" fontId="5" fillId="0" borderId="0" xfId="0" applyFont="1"/>
    <xf numFmtId="0" fontId="0" fillId="0" borderId="0" xfId="0" quotePrefix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</xdr:row>
      <xdr:rowOff>85725</xdr:rowOff>
    </xdr:from>
    <xdr:to>
      <xdr:col>4</xdr:col>
      <xdr:colOff>291675</xdr:colOff>
      <xdr:row>7</xdr:row>
      <xdr:rowOff>88125</xdr:rowOff>
    </xdr:to>
    <xdr:sp macro="" textlink="">
      <xdr:nvSpPr>
        <xdr:cNvPr id="2" name="Ellipszis 1"/>
        <xdr:cNvSpPr/>
      </xdr:nvSpPr>
      <xdr:spPr>
        <a:xfrm>
          <a:off x="1828800" y="542925"/>
          <a:ext cx="1368000" cy="612000"/>
        </a:xfrm>
        <a:prstGeom prst="ellipse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18000" rtlCol="0" anchor="ctr"/>
        <a:lstStyle/>
        <a:p>
          <a:pPr algn="ctr"/>
          <a:r>
            <a:rPr lang="hu-HU" sz="1100">
              <a:solidFill>
                <a:sysClr val="windowText" lastClr="000000"/>
              </a:solidFill>
              <a:latin typeface="Candara" panose="020E0502030303020204" pitchFamily="34" charset="0"/>
            </a:rPr>
            <a:t>Ctrl + Enter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F13" sqref="F13"/>
    </sheetView>
  </sheetViews>
  <sheetFormatPr defaultRowHeight="12" x14ac:dyDescent="0.2"/>
  <cols>
    <col min="1" max="3" width="13.83203125" customWidth="1"/>
  </cols>
  <sheetData>
    <row r="1" spans="1:3" x14ac:dyDescent="0.2">
      <c r="A1" s="10" t="s">
        <v>140</v>
      </c>
      <c r="B1" s="10" t="s">
        <v>141</v>
      </c>
      <c r="C1" s="10" t="s">
        <v>142</v>
      </c>
    </row>
    <row r="2" spans="1:3" x14ac:dyDescent="0.2">
      <c r="A2" s="11" t="s">
        <v>124</v>
      </c>
      <c r="B2" s="12">
        <f ca="1">TODAY()-6815</f>
        <v>37571</v>
      </c>
      <c r="C2" s="13">
        <f ca="1">QUOTIENT( TODAY()-B2, 365.25 )</f>
        <v>18</v>
      </c>
    </row>
    <row r="3" spans="1:3" x14ac:dyDescent="0.2">
      <c r="A3" s="11" t="s">
        <v>127</v>
      </c>
      <c r="B3" s="12">
        <f ca="1">TODAY()-7018</f>
        <v>37368</v>
      </c>
      <c r="C3" s="13">
        <f t="shared" ref="C3:C27" ca="1" si="0">QUOTIENT( TODAY()-B3, 365.25 )</f>
        <v>19</v>
      </c>
    </row>
    <row r="4" spans="1:3" x14ac:dyDescent="0.2">
      <c r="A4" s="11" t="s">
        <v>121</v>
      </c>
      <c r="B4" s="12">
        <f ca="1">TODAY()-6947</f>
        <v>37439</v>
      </c>
      <c r="C4" s="13">
        <f t="shared" ca="1" si="0"/>
        <v>19</v>
      </c>
    </row>
    <row r="5" spans="1:3" x14ac:dyDescent="0.2">
      <c r="A5" s="11" t="s">
        <v>133</v>
      </c>
      <c r="B5" s="12">
        <f ca="1">TODAY()-7114</f>
        <v>37272</v>
      </c>
      <c r="C5" s="13">
        <f t="shared" ca="1" si="0"/>
        <v>19</v>
      </c>
    </row>
    <row r="6" spans="1:3" x14ac:dyDescent="0.2">
      <c r="A6" s="11" t="s">
        <v>137</v>
      </c>
      <c r="B6" s="12">
        <f ca="1">TODAY()-6697</f>
        <v>37689</v>
      </c>
      <c r="C6" s="13">
        <f t="shared" ca="1" si="0"/>
        <v>18</v>
      </c>
    </row>
    <row r="7" spans="1:3" x14ac:dyDescent="0.2">
      <c r="A7" s="11" t="s">
        <v>114</v>
      </c>
      <c r="B7" s="12">
        <f ca="1">TODAY()-6775</f>
        <v>37611</v>
      </c>
      <c r="C7" s="13">
        <f t="shared" ca="1" si="0"/>
        <v>18</v>
      </c>
    </row>
    <row r="8" spans="1:3" x14ac:dyDescent="0.2">
      <c r="A8" s="11" t="s">
        <v>138</v>
      </c>
      <c r="B8" s="12">
        <f ca="1">TODAY()-6645</f>
        <v>37741</v>
      </c>
      <c r="C8" s="13">
        <f t="shared" ca="1" si="0"/>
        <v>18</v>
      </c>
    </row>
    <row r="9" spans="1:3" x14ac:dyDescent="0.2">
      <c r="A9" s="11" t="s">
        <v>128</v>
      </c>
      <c r="B9" s="12">
        <f ca="1">TODAY()-7140</f>
        <v>37246</v>
      </c>
      <c r="C9" s="13">
        <f t="shared" ca="1" si="0"/>
        <v>19</v>
      </c>
    </row>
    <row r="10" spans="1:3" x14ac:dyDescent="0.2">
      <c r="A10" s="11" t="s">
        <v>115</v>
      </c>
      <c r="B10" s="12">
        <f ca="1">TODAY()-6917</f>
        <v>37469</v>
      </c>
      <c r="C10" s="13">
        <f t="shared" ca="1" si="0"/>
        <v>18</v>
      </c>
    </row>
    <row r="11" spans="1:3" x14ac:dyDescent="0.2">
      <c r="A11" s="11" t="s">
        <v>131</v>
      </c>
      <c r="B11" s="12">
        <f ca="1">TODAY()-7244</f>
        <v>37142</v>
      </c>
      <c r="C11" s="13">
        <f t="shared" ca="1" si="0"/>
        <v>19</v>
      </c>
    </row>
    <row r="12" spans="1:3" x14ac:dyDescent="0.2">
      <c r="A12" s="11" t="s">
        <v>117</v>
      </c>
      <c r="B12" s="12">
        <f ca="1">TODAY()-7022</f>
        <v>37364</v>
      </c>
      <c r="C12" s="13">
        <f t="shared" ca="1" si="0"/>
        <v>19</v>
      </c>
    </row>
    <row r="13" spans="1:3" x14ac:dyDescent="0.2">
      <c r="A13" s="11" t="s">
        <v>130</v>
      </c>
      <c r="B13" s="12">
        <f ca="1">TODAY()-6622</f>
        <v>37764</v>
      </c>
      <c r="C13" s="13">
        <f t="shared" ca="1" si="0"/>
        <v>18</v>
      </c>
    </row>
    <row r="14" spans="1:3" x14ac:dyDescent="0.2">
      <c r="A14" s="11" t="s">
        <v>139</v>
      </c>
      <c r="B14" s="12">
        <f ca="1">TODAY()-7055</f>
        <v>37331</v>
      </c>
      <c r="C14" s="13">
        <f t="shared" ca="1" si="0"/>
        <v>19</v>
      </c>
    </row>
    <row r="15" spans="1:3" x14ac:dyDescent="0.2">
      <c r="A15" s="11" t="s">
        <v>122</v>
      </c>
      <c r="B15" s="12">
        <f ca="1">TODAY()-6663</f>
        <v>37723</v>
      </c>
      <c r="C15" s="13">
        <f t="shared" ca="1" si="0"/>
        <v>18</v>
      </c>
    </row>
    <row r="16" spans="1:3" x14ac:dyDescent="0.2">
      <c r="A16" s="11" t="s">
        <v>118</v>
      </c>
      <c r="B16" s="12">
        <f ca="1">TODAY()-6956</f>
        <v>37430</v>
      </c>
      <c r="C16" s="13">
        <f t="shared" ca="1" si="0"/>
        <v>19</v>
      </c>
    </row>
    <row r="17" spans="1:3" s="9" customFormat="1" x14ac:dyDescent="0.2">
      <c r="A17" s="14" t="s">
        <v>123</v>
      </c>
      <c r="B17" s="15">
        <f ca="1">TODAY()-7167</f>
        <v>37219</v>
      </c>
      <c r="C17" s="13">
        <f t="shared" ca="1" si="0"/>
        <v>19</v>
      </c>
    </row>
    <row r="18" spans="1:3" x14ac:dyDescent="0.2">
      <c r="A18" s="11" t="s">
        <v>135</v>
      </c>
      <c r="B18" s="12">
        <f ca="1">TODAY()-7214</f>
        <v>37172</v>
      </c>
      <c r="C18" s="13">
        <f t="shared" ca="1" si="0"/>
        <v>19</v>
      </c>
    </row>
    <row r="19" spans="1:3" x14ac:dyDescent="0.2">
      <c r="A19" s="11" t="s">
        <v>126</v>
      </c>
      <c r="B19" s="12">
        <f ca="1">TODAY()-6623</f>
        <v>37763</v>
      </c>
      <c r="C19" s="13">
        <f t="shared" ca="1" si="0"/>
        <v>18</v>
      </c>
    </row>
    <row r="20" spans="1:3" x14ac:dyDescent="0.2">
      <c r="A20" s="11" t="s">
        <v>136</v>
      </c>
      <c r="B20" s="12">
        <f ca="1">TODAY()-6787</f>
        <v>37599</v>
      </c>
      <c r="C20" s="13">
        <f t="shared" ca="1" si="0"/>
        <v>18</v>
      </c>
    </row>
    <row r="21" spans="1:3" x14ac:dyDescent="0.2">
      <c r="A21" s="11" t="s">
        <v>134</v>
      </c>
      <c r="B21" s="12">
        <f ca="1">TODAY()-7189</f>
        <v>37197</v>
      </c>
      <c r="C21" s="13">
        <f t="shared" ca="1" si="0"/>
        <v>19</v>
      </c>
    </row>
    <row r="22" spans="1:3" x14ac:dyDescent="0.2">
      <c r="A22" s="11" t="s">
        <v>129</v>
      </c>
      <c r="B22" s="12">
        <f ca="1">TODAY()-7293</f>
        <v>37093</v>
      </c>
      <c r="C22" s="13">
        <f t="shared" ca="1" si="0"/>
        <v>19</v>
      </c>
    </row>
    <row r="23" spans="1:3" x14ac:dyDescent="0.2">
      <c r="A23" s="11" t="s">
        <v>120</v>
      </c>
      <c r="B23" s="12">
        <f ca="1">TODAY()-6671</f>
        <v>37715</v>
      </c>
      <c r="C23" s="13">
        <f t="shared" ca="1" si="0"/>
        <v>18</v>
      </c>
    </row>
    <row r="24" spans="1:3" x14ac:dyDescent="0.2">
      <c r="A24" s="11" t="s">
        <v>116</v>
      </c>
      <c r="B24" s="12">
        <f ca="1">TODAY()-7034</f>
        <v>37352</v>
      </c>
      <c r="C24" s="13">
        <f t="shared" ca="1" si="0"/>
        <v>19</v>
      </c>
    </row>
    <row r="25" spans="1:3" x14ac:dyDescent="0.2">
      <c r="A25" s="11" t="s">
        <v>132</v>
      </c>
      <c r="B25" s="12">
        <f ca="1">TODAY()-6922</f>
        <v>37464</v>
      </c>
      <c r="C25" s="13">
        <f t="shared" ca="1" si="0"/>
        <v>18</v>
      </c>
    </row>
    <row r="26" spans="1:3" x14ac:dyDescent="0.2">
      <c r="A26" s="11" t="s">
        <v>119</v>
      </c>
      <c r="B26" s="12">
        <f ca="1">TODAY()-6927</f>
        <v>37459</v>
      </c>
      <c r="C26" s="13">
        <f t="shared" ca="1" si="0"/>
        <v>18</v>
      </c>
    </row>
    <row r="27" spans="1:3" x14ac:dyDescent="0.2">
      <c r="A27" s="11" t="s">
        <v>125</v>
      </c>
      <c r="B27" s="12">
        <f ca="1">TODAY()-7055</f>
        <v>37331</v>
      </c>
      <c r="C27" s="13">
        <f t="shared" ca="1" si="0"/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F20" sqref="F20"/>
    </sheetView>
  </sheetViews>
  <sheetFormatPr defaultRowHeight="12" x14ac:dyDescent="0.2"/>
  <cols>
    <col min="1" max="1" width="21.83203125" customWidth="1"/>
    <col min="2" max="3" width="13.83203125" customWidth="1"/>
    <col min="5" max="8" width="13.83203125" customWidth="1"/>
  </cols>
  <sheetData>
    <row r="1" spans="1:8" x14ac:dyDescent="0.2">
      <c r="A1" s="16" t="s">
        <v>140</v>
      </c>
      <c r="B1" s="16" t="s">
        <v>143</v>
      </c>
      <c r="C1" s="16" t="s">
        <v>144</v>
      </c>
      <c r="E1" s="16" t="s">
        <v>145</v>
      </c>
      <c r="F1" s="16" t="s">
        <v>146</v>
      </c>
      <c r="G1" s="16" t="s">
        <v>147</v>
      </c>
      <c r="H1" s="16" t="s">
        <v>144</v>
      </c>
    </row>
    <row r="2" spans="1:8" x14ac:dyDescent="0.2">
      <c r="A2" t="s">
        <v>148</v>
      </c>
      <c r="B2" s="17">
        <v>330</v>
      </c>
      <c r="E2" s="18">
        <v>0</v>
      </c>
      <c r="F2" s="18">
        <v>198</v>
      </c>
      <c r="G2" s="19">
        <v>0.6</v>
      </c>
      <c r="H2" s="17" t="s">
        <v>149</v>
      </c>
    </row>
    <row r="3" spans="1:8" x14ac:dyDescent="0.2">
      <c r="A3" t="s">
        <v>150</v>
      </c>
      <c r="B3" s="17">
        <v>310</v>
      </c>
      <c r="E3" s="18">
        <v>199</v>
      </c>
      <c r="F3" s="18">
        <v>231</v>
      </c>
      <c r="G3" s="19">
        <v>0.7</v>
      </c>
      <c r="H3" s="17" t="s">
        <v>151</v>
      </c>
    </row>
    <row r="4" spans="1:8" x14ac:dyDescent="0.2">
      <c r="A4" t="s">
        <v>152</v>
      </c>
      <c r="B4" s="17">
        <v>102</v>
      </c>
      <c r="E4" s="18">
        <v>232</v>
      </c>
      <c r="F4" s="18">
        <v>264</v>
      </c>
      <c r="G4" s="19">
        <v>0.8</v>
      </c>
      <c r="H4" s="17" t="s">
        <v>153</v>
      </c>
    </row>
    <row r="5" spans="1:8" x14ac:dyDescent="0.2">
      <c r="A5" t="s">
        <v>154</v>
      </c>
      <c r="B5" s="17">
        <v>257</v>
      </c>
      <c r="E5" s="18">
        <v>265</v>
      </c>
      <c r="F5" s="18">
        <v>297</v>
      </c>
      <c r="G5" s="19">
        <v>0.9</v>
      </c>
      <c r="H5" s="17" t="s">
        <v>155</v>
      </c>
    </row>
    <row r="6" spans="1:8" x14ac:dyDescent="0.2">
      <c r="A6" t="s">
        <v>156</v>
      </c>
      <c r="B6" s="17">
        <v>215</v>
      </c>
      <c r="E6" s="18">
        <v>298</v>
      </c>
      <c r="F6" s="18">
        <v>330</v>
      </c>
      <c r="G6" s="19">
        <v>1</v>
      </c>
      <c r="H6" s="17" t="s">
        <v>157</v>
      </c>
    </row>
    <row r="7" spans="1:8" x14ac:dyDescent="0.2">
      <c r="A7" t="s">
        <v>158</v>
      </c>
      <c r="B7" s="17">
        <v>125</v>
      </c>
    </row>
    <row r="8" spans="1:8" x14ac:dyDescent="0.2">
      <c r="A8" t="s">
        <v>159</v>
      </c>
      <c r="B8" s="17">
        <v>234</v>
      </c>
    </row>
    <row r="9" spans="1:8" x14ac:dyDescent="0.2">
      <c r="A9" t="s">
        <v>160</v>
      </c>
      <c r="B9" s="17">
        <v>198</v>
      </c>
    </row>
    <row r="10" spans="1:8" x14ac:dyDescent="0.2">
      <c r="A10" t="s">
        <v>161</v>
      </c>
      <c r="B10" s="17">
        <v>168</v>
      </c>
    </row>
    <row r="11" spans="1:8" x14ac:dyDescent="0.2">
      <c r="A11" t="s">
        <v>162</v>
      </c>
      <c r="B11" s="17">
        <v>152</v>
      </c>
    </row>
    <row r="12" spans="1:8" x14ac:dyDescent="0.2">
      <c r="A12" t="s">
        <v>163</v>
      </c>
      <c r="B12" s="17">
        <v>330</v>
      </c>
    </row>
    <row r="13" spans="1:8" x14ac:dyDescent="0.2">
      <c r="A13" t="s">
        <v>164</v>
      </c>
      <c r="B13" s="17">
        <v>119</v>
      </c>
    </row>
    <row r="14" spans="1:8" x14ac:dyDescent="0.2">
      <c r="A14" t="s">
        <v>165</v>
      </c>
      <c r="B14" s="17">
        <v>152</v>
      </c>
    </row>
    <row r="15" spans="1:8" x14ac:dyDescent="0.2">
      <c r="A15" t="s">
        <v>166</v>
      </c>
      <c r="B15" s="17">
        <v>135</v>
      </c>
    </row>
    <row r="16" spans="1:8" x14ac:dyDescent="0.2">
      <c r="A16" t="s">
        <v>167</v>
      </c>
      <c r="B16" s="17">
        <v>201</v>
      </c>
    </row>
    <row r="17" spans="1:2" x14ac:dyDescent="0.2">
      <c r="A17" t="s">
        <v>168</v>
      </c>
      <c r="B17" s="17">
        <v>158</v>
      </c>
    </row>
    <row r="18" spans="1:2" x14ac:dyDescent="0.2">
      <c r="A18" t="s">
        <v>169</v>
      </c>
      <c r="B18" s="17">
        <v>320</v>
      </c>
    </row>
    <row r="19" spans="1:2" x14ac:dyDescent="0.2">
      <c r="A19" t="s">
        <v>170</v>
      </c>
      <c r="B19" s="17">
        <v>102</v>
      </c>
    </row>
    <row r="20" spans="1:2" x14ac:dyDescent="0.2">
      <c r="A20" t="s">
        <v>171</v>
      </c>
      <c r="B20" s="17">
        <v>228</v>
      </c>
    </row>
    <row r="21" spans="1:2" x14ac:dyDescent="0.2">
      <c r="A21" t="s">
        <v>172</v>
      </c>
      <c r="B21" s="17">
        <v>129</v>
      </c>
    </row>
    <row r="22" spans="1:2" x14ac:dyDescent="0.2">
      <c r="A22" t="s">
        <v>173</v>
      </c>
      <c r="B22" s="17">
        <v>119</v>
      </c>
    </row>
    <row r="23" spans="1:2" x14ac:dyDescent="0.2">
      <c r="A23" t="s">
        <v>174</v>
      </c>
      <c r="B23" s="17">
        <v>201</v>
      </c>
    </row>
    <row r="24" spans="1:2" x14ac:dyDescent="0.2">
      <c r="A24" t="s">
        <v>175</v>
      </c>
      <c r="B24" s="17">
        <v>172</v>
      </c>
    </row>
    <row r="25" spans="1:2" x14ac:dyDescent="0.2">
      <c r="A25" t="s">
        <v>176</v>
      </c>
      <c r="B25" s="17">
        <v>109</v>
      </c>
    </row>
    <row r="26" spans="1:2" x14ac:dyDescent="0.2">
      <c r="A26" t="s">
        <v>177</v>
      </c>
      <c r="B26" s="17">
        <v>320</v>
      </c>
    </row>
    <row r="27" spans="1:2" x14ac:dyDescent="0.2">
      <c r="A27" t="s">
        <v>178</v>
      </c>
      <c r="B27" s="17">
        <v>172</v>
      </c>
    </row>
    <row r="28" spans="1:2" x14ac:dyDescent="0.2">
      <c r="A28" t="s">
        <v>179</v>
      </c>
      <c r="B28" s="17">
        <v>182</v>
      </c>
    </row>
    <row r="29" spans="1:2" x14ac:dyDescent="0.2">
      <c r="A29" t="s">
        <v>180</v>
      </c>
      <c r="B29" s="17">
        <v>182</v>
      </c>
    </row>
    <row r="30" spans="1:2" x14ac:dyDescent="0.2">
      <c r="A30" t="s">
        <v>181</v>
      </c>
      <c r="B30" s="17">
        <v>182</v>
      </c>
    </row>
    <row r="31" spans="1:2" x14ac:dyDescent="0.2">
      <c r="A31" t="s">
        <v>182</v>
      </c>
      <c r="B31" s="17">
        <v>175</v>
      </c>
    </row>
    <row r="32" spans="1:2" x14ac:dyDescent="0.2">
      <c r="A32" t="s">
        <v>183</v>
      </c>
      <c r="B32" s="17">
        <v>152</v>
      </c>
    </row>
    <row r="33" spans="1:2" x14ac:dyDescent="0.2">
      <c r="A33" t="s">
        <v>184</v>
      </c>
      <c r="B33" s="17">
        <v>158</v>
      </c>
    </row>
    <row r="34" spans="1:2" x14ac:dyDescent="0.2">
      <c r="A34" t="s">
        <v>185</v>
      </c>
      <c r="B34" s="17">
        <v>122</v>
      </c>
    </row>
    <row r="35" spans="1:2" x14ac:dyDescent="0.2">
      <c r="A35" t="s">
        <v>186</v>
      </c>
      <c r="B35" s="17">
        <v>182</v>
      </c>
    </row>
    <row r="36" spans="1:2" x14ac:dyDescent="0.2">
      <c r="A36" t="s">
        <v>187</v>
      </c>
      <c r="B36" s="17">
        <v>152</v>
      </c>
    </row>
    <row r="37" spans="1:2" x14ac:dyDescent="0.2">
      <c r="A37" t="s">
        <v>188</v>
      </c>
      <c r="B37" s="17">
        <v>201</v>
      </c>
    </row>
    <row r="38" spans="1:2" x14ac:dyDescent="0.2">
      <c r="A38" t="s">
        <v>189</v>
      </c>
      <c r="B38" s="17">
        <v>244</v>
      </c>
    </row>
    <row r="39" spans="1:2" x14ac:dyDescent="0.2">
      <c r="A39" t="s">
        <v>190</v>
      </c>
      <c r="B39" s="17">
        <v>327</v>
      </c>
    </row>
    <row r="40" spans="1:2" x14ac:dyDescent="0.2">
      <c r="A40" t="s">
        <v>191</v>
      </c>
      <c r="B40" s="17">
        <v>112</v>
      </c>
    </row>
    <row r="41" spans="1:2" x14ac:dyDescent="0.2">
      <c r="A41" t="s">
        <v>192</v>
      </c>
      <c r="B41" s="17">
        <v>238</v>
      </c>
    </row>
    <row r="42" spans="1:2" x14ac:dyDescent="0.2">
      <c r="A42" t="s">
        <v>193</v>
      </c>
      <c r="B42" s="17">
        <v>221</v>
      </c>
    </row>
    <row r="43" spans="1:2" x14ac:dyDescent="0.2">
      <c r="A43" t="s">
        <v>194</v>
      </c>
      <c r="B43" s="17">
        <v>257</v>
      </c>
    </row>
    <row r="44" spans="1:2" x14ac:dyDescent="0.2">
      <c r="A44" t="s">
        <v>195</v>
      </c>
      <c r="B44" s="17">
        <v>139</v>
      </c>
    </row>
    <row r="45" spans="1:2" x14ac:dyDescent="0.2">
      <c r="A45" t="s">
        <v>196</v>
      </c>
      <c r="B45" s="17">
        <v>158</v>
      </c>
    </row>
    <row r="46" spans="1:2" x14ac:dyDescent="0.2">
      <c r="A46" t="s">
        <v>197</v>
      </c>
      <c r="B46" s="17">
        <v>125</v>
      </c>
    </row>
    <row r="47" spans="1:2" x14ac:dyDescent="0.2">
      <c r="A47" t="s">
        <v>198</v>
      </c>
      <c r="B47" s="17">
        <v>320</v>
      </c>
    </row>
    <row r="48" spans="1:2" x14ac:dyDescent="0.2">
      <c r="A48" t="s">
        <v>199</v>
      </c>
      <c r="B48" s="17">
        <v>205</v>
      </c>
    </row>
    <row r="49" spans="1:2" x14ac:dyDescent="0.2">
      <c r="A49" t="s">
        <v>200</v>
      </c>
      <c r="B49" s="17">
        <v>142</v>
      </c>
    </row>
    <row r="50" spans="1:2" x14ac:dyDescent="0.2">
      <c r="A50" t="s">
        <v>201</v>
      </c>
      <c r="B50" s="17">
        <v>149</v>
      </c>
    </row>
    <row r="51" spans="1:2" x14ac:dyDescent="0.2">
      <c r="A51" t="s">
        <v>202</v>
      </c>
      <c r="B51" s="17">
        <v>234</v>
      </c>
    </row>
    <row r="52" spans="1:2" x14ac:dyDescent="0.2">
      <c r="A52" t="s">
        <v>203</v>
      </c>
      <c r="B52" s="17">
        <v>188</v>
      </c>
    </row>
    <row r="53" spans="1:2" x14ac:dyDescent="0.2">
      <c r="A53" t="s">
        <v>204</v>
      </c>
      <c r="B53" s="17">
        <v>119</v>
      </c>
    </row>
    <row r="54" spans="1:2" x14ac:dyDescent="0.2">
      <c r="A54" t="s">
        <v>205</v>
      </c>
      <c r="B54" s="17">
        <v>248</v>
      </c>
    </row>
    <row r="55" spans="1:2" x14ac:dyDescent="0.2">
      <c r="A55" t="s">
        <v>206</v>
      </c>
      <c r="B55" s="17">
        <v>284</v>
      </c>
    </row>
    <row r="56" spans="1:2" x14ac:dyDescent="0.2">
      <c r="A56" t="s">
        <v>207</v>
      </c>
      <c r="B56" s="17">
        <v>116</v>
      </c>
    </row>
    <row r="57" spans="1:2" x14ac:dyDescent="0.2">
      <c r="A57" t="s">
        <v>208</v>
      </c>
      <c r="B57" s="17">
        <v>135</v>
      </c>
    </row>
    <row r="58" spans="1:2" x14ac:dyDescent="0.2">
      <c r="A58" t="s">
        <v>209</v>
      </c>
      <c r="B58" s="17">
        <v>274</v>
      </c>
    </row>
    <row r="59" spans="1:2" x14ac:dyDescent="0.2">
      <c r="A59" t="s">
        <v>210</v>
      </c>
      <c r="B59" s="17">
        <v>211</v>
      </c>
    </row>
    <row r="60" spans="1:2" x14ac:dyDescent="0.2">
      <c r="A60" t="s">
        <v>211</v>
      </c>
      <c r="B60" s="17">
        <v>191</v>
      </c>
    </row>
    <row r="61" spans="1:2" x14ac:dyDescent="0.2">
      <c r="A61" t="s">
        <v>212</v>
      </c>
      <c r="B61" s="17">
        <v>284</v>
      </c>
    </row>
    <row r="62" spans="1:2" x14ac:dyDescent="0.2">
      <c r="A62" t="s">
        <v>213</v>
      </c>
      <c r="B62" s="17">
        <v>327</v>
      </c>
    </row>
    <row r="63" spans="1:2" x14ac:dyDescent="0.2">
      <c r="A63" t="s">
        <v>214</v>
      </c>
      <c r="B63" s="17">
        <v>102</v>
      </c>
    </row>
    <row r="64" spans="1:2" x14ac:dyDescent="0.2">
      <c r="A64" t="s">
        <v>215</v>
      </c>
      <c r="B64" s="17">
        <v>182</v>
      </c>
    </row>
    <row r="65" spans="1:2" x14ac:dyDescent="0.2">
      <c r="A65" t="s">
        <v>216</v>
      </c>
      <c r="B65" s="17">
        <v>211</v>
      </c>
    </row>
    <row r="66" spans="1:2" x14ac:dyDescent="0.2">
      <c r="A66" t="s">
        <v>217</v>
      </c>
      <c r="B66" s="17">
        <v>168</v>
      </c>
    </row>
    <row r="67" spans="1:2" x14ac:dyDescent="0.2">
      <c r="A67" t="s">
        <v>218</v>
      </c>
      <c r="B67" s="17">
        <v>116</v>
      </c>
    </row>
    <row r="68" spans="1:2" x14ac:dyDescent="0.2">
      <c r="A68" t="s">
        <v>219</v>
      </c>
      <c r="B68" s="17">
        <v>310</v>
      </c>
    </row>
    <row r="69" spans="1:2" x14ac:dyDescent="0.2">
      <c r="A69" t="s">
        <v>220</v>
      </c>
      <c r="B69" s="17">
        <v>274</v>
      </c>
    </row>
    <row r="70" spans="1:2" x14ac:dyDescent="0.2">
      <c r="A70" t="s">
        <v>221</v>
      </c>
      <c r="B70" s="17">
        <v>102</v>
      </c>
    </row>
    <row r="71" spans="1:2" x14ac:dyDescent="0.2">
      <c r="A71" t="s">
        <v>222</v>
      </c>
      <c r="B71" s="17">
        <v>277</v>
      </c>
    </row>
    <row r="72" spans="1:2" x14ac:dyDescent="0.2">
      <c r="A72" t="s">
        <v>223</v>
      </c>
      <c r="B72" s="17">
        <v>281</v>
      </c>
    </row>
    <row r="73" spans="1:2" x14ac:dyDescent="0.2">
      <c r="A73" t="s">
        <v>224</v>
      </c>
      <c r="B73" s="17">
        <v>119</v>
      </c>
    </row>
    <row r="74" spans="1:2" x14ac:dyDescent="0.2">
      <c r="A74" t="s">
        <v>225</v>
      </c>
      <c r="B74" s="17">
        <v>323</v>
      </c>
    </row>
    <row r="75" spans="1:2" x14ac:dyDescent="0.2">
      <c r="A75" t="s">
        <v>226</v>
      </c>
      <c r="B75" s="17">
        <v>267</v>
      </c>
    </row>
    <row r="76" spans="1:2" x14ac:dyDescent="0.2">
      <c r="A76" t="s">
        <v>227</v>
      </c>
      <c r="B76" s="17">
        <v>261</v>
      </c>
    </row>
    <row r="77" spans="1:2" x14ac:dyDescent="0.2">
      <c r="A77" t="s">
        <v>228</v>
      </c>
      <c r="B77" s="17">
        <v>307</v>
      </c>
    </row>
    <row r="78" spans="1:2" x14ac:dyDescent="0.2">
      <c r="A78" t="s">
        <v>229</v>
      </c>
      <c r="B78" s="17">
        <v>277</v>
      </c>
    </row>
    <row r="79" spans="1:2" x14ac:dyDescent="0.2">
      <c r="A79" t="s">
        <v>230</v>
      </c>
      <c r="B79" s="17">
        <v>215</v>
      </c>
    </row>
    <row r="80" spans="1:2" x14ac:dyDescent="0.2">
      <c r="A80" t="s">
        <v>231</v>
      </c>
      <c r="B80" s="17">
        <v>132</v>
      </c>
    </row>
    <row r="81" spans="1:2" x14ac:dyDescent="0.2">
      <c r="A81" t="s">
        <v>232</v>
      </c>
      <c r="B81" s="17">
        <v>300</v>
      </c>
    </row>
    <row r="82" spans="1:2" x14ac:dyDescent="0.2">
      <c r="A82" t="s">
        <v>233</v>
      </c>
      <c r="B82" s="17">
        <v>165</v>
      </c>
    </row>
    <row r="83" spans="1:2" x14ac:dyDescent="0.2">
      <c r="A83" t="s">
        <v>234</v>
      </c>
      <c r="B83" s="17">
        <v>211</v>
      </c>
    </row>
    <row r="84" spans="1:2" x14ac:dyDescent="0.2">
      <c r="A84" t="s">
        <v>235</v>
      </c>
      <c r="B84" s="17">
        <v>109</v>
      </c>
    </row>
    <row r="85" spans="1:2" x14ac:dyDescent="0.2">
      <c r="A85" t="s">
        <v>236</v>
      </c>
      <c r="B85" s="17">
        <v>307</v>
      </c>
    </row>
    <row r="86" spans="1:2" x14ac:dyDescent="0.2">
      <c r="A86" t="s">
        <v>237</v>
      </c>
      <c r="B86" s="17">
        <v>257</v>
      </c>
    </row>
    <row r="87" spans="1:2" x14ac:dyDescent="0.2">
      <c r="A87" t="s">
        <v>238</v>
      </c>
      <c r="B87" s="17">
        <v>135</v>
      </c>
    </row>
    <row r="88" spans="1:2" x14ac:dyDescent="0.2">
      <c r="A88" t="s">
        <v>239</v>
      </c>
      <c r="B88" s="17">
        <v>297</v>
      </c>
    </row>
    <row r="89" spans="1:2" x14ac:dyDescent="0.2">
      <c r="A89" t="s">
        <v>240</v>
      </c>
      <c r="B89" s="17">
        <v>327</v>
      </c>
    </row>
    <row r="90" spans="1:2" x14ac:dyDescent="0.2">
      <c r="A90" t="s">
        <v>241</v>
      </c>
      <c r="B90" s="17">
        <v>317</v>
      </c>
    </row>
    <row r="91" spans="1:2" x14ac:dyDescent="0.2">
      <c r="A91" t="s">
        <v>242</v>
      </c>
      <c r="B91" s="17">
        <v>244</v>
      </c>
    </row>
    <row r="92" spans="1:2" x14ac:dyDescent="0.2">
      <c r="A92" t="s">
        <v>243</v>
      </c>
      <c r="B92" s="17">
        <v>254</v>
      </c>
    </row>
    <row r="93" spans="1:2" x14ac:dyDescent="0.2">
      <c r="A93" t="s">
        <v>244</v>
      </c>
      <c r="B93" s="17">
        <v>205</v>
      </c>
    </row>
    <row r="94" spans="1:2" x14ac:dyDescent="0.2">
      <c r="A94" t="s">
        <v>245</v>
      </c>
      <c r="B94" s="17">
        <v>241</v>
      </c>
    </row>
    <row r="95" spans="1:2" x14ac:dyDescent="0.2">
      <c r="A95" t="s">
        <v>246</v>
      </c>
      <c r="B95" s="17">
        <v>149</v>
      </c>
    </row>
    <row r="96" spans="1:2" x14ac:dyDescent="0.2">
      <c r="A96" t="s">
        <v>247</v>
      </c>
      <c r="B96" s="17">
        <v>310</v>
      </c>
    </row>
    <row r="97" spans="1:2" x14ac:dyDescent="0.2">
      <c r="A97" t="s">
        <v>248</v>
      </c>
      <c r="B97" s="17">
        <v>142</v>
      </c>
    </row>
    <row r="98" spans="1:2" x14ac:dyDescent="0.2">
      <c r="A98" t="s">
        <v>249</v>
      </c>
      <c r="B98" s="17">
        <v>290</v>
      </c>
    </row>
    <row r="99" spans="1:2" x14ac:dyDescent="0.2">
      <c r="A99" t="s">
        <v>250</v>
      </c>
      <c r="B99" s="17">
        <v>248</v>
      </c>
    </row>
    <row r="100" spans="1:2" x14ac:dyDescent="0.2">
      <c r="A100" t="s">
        <v>251</v>
      </c>
      <c r="B100" s="17">
        <v>317</v>
      </c>
    </row>
    <row r="101" spans="1:2" x14ac:dyDescent="0.2">
      <c r="A101" t="s">
        <v>252</v>
      </c>
      <c r="B101" s="17">
        <v>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22" sqref="K22"/>
    </sheetView>
  </sheetViews>
  <sheetFormatPr defaultRowHeight="12" x14ac:dyDescent="0.2"/>
  <cols>
    <col min="1" max="1" width="19.6640625" bestFit="1" customWidth="1"/>
  </cols>
  <sheetData>
    <row r="1" spans="1:9" x14ac:dyDescent="0.2">
      <c r="A1" s="3" t="s">
        <v>140</v>
      </c>
      <c r="B1" s="3" t="s">
        <v>286</v>
      </c>
      <c r="C1" s="3" t="s">
        <v>285</v>
      </c>
    </row>
    <row r="2" spans="1:9" x14ac:dyDescent="0.2">
      <c r="A2" t="s">
        <v>253</v>
      </c>
      <c r="B2" s="20" t="s">
        <v>287</v>
      </c>
      <c r="C2" s="20">
        <v>175</v>
      </c>
    </row>
    <row r="3" spans="1:9" x14ac:dyDescent="0.2">
      <c r="A3" t="s">
        <v>254</v>
      </c>
      <c r="B3" s="20" t="s">
        <v>289</v>
      </c>
      <c r="C3" s="20">
        <v>143</v>
      </c>
      <c r="H3" s="17" t="s">
        <v>291</v>
      </c>
    </row>
    <row r="4" spans="1:9" x14ac:dyDescent="0.2">
      <c r="A4" t="s">
        <v>255</v>
      </c>
      <c r="B4" s="20" t="s">
        <v>290</v>
      </c>
      <c r="C4" s="20">
        <v>152</v>
      </c>
      <c r="G4" s="6"/>
      <c r="H4" s="5" t="s">
        <v>292</v>
      </c>
      <c r="I4" s="6"/>
    </row>
    <row r="5" spans="1:9" x14ac:dyDescent="0.2">
      <c r="A5" t="s">
        <v>256</v>
      </c>
      <c r="B5" s="20" t="s">
        <v>288</v>
      </c>
      <c r="C5" s="20">
        <v>149</v>
      </c>
      <c r="H5" s="21">
        <f>COUNTIFS( B2:B33, "francia", C2:C33, "&gt;"&amp;AVERAGEIF( B2:B33, "francia", C2:C33 ))</f>
        <v>3</v>
      </c>
    </row>
    <row r="6" spans="1:9" x14ac:dyDescent="0.2">
      <c r="A6" t="s">
        <v>257</v>
      </c>
      <c r="B6" s="20" t="s">
        <v>287</v>
      </c>
      <c r="C6" s="20">
        <v>119</v>
      </c>
    </row>
    <row r="7" spans="1:9" x14ac:dyDescent="0.2">
      <c r="A7" t="s">
        <v>258</v>
      </c>
      <c r="B7" s="20" t="s">
        <v>290</v>
      </c>
      <c r="C7" s="20">
        <v>115</v>
      </c>
    </row>
    <row r="8" spans="1:9" x14ac:dyDescent="0.2">
      <c r="A8" t="s">
        <v>259</v>
      </c>
      <c r="B8" s="20" t="s">
        <v>290</v>
      </c>
      <c r="C8" s="20">
        <v>118</v>
      </c>
    </row>
    <row r="9" spans="1:9" x14ac:dyDescent="0.2">
      <c r="A9" t="s">
        <v>260</v>
      </c>
      <c r="B9" s="20" t="s">
        <v>288</v>
      </c>
      <c r="C9" s="20">
        <v>152</v>
      </c>
    </row>
    <row r="10" spans="1:9" x14ac:dyDescent="0.2">
      <c r="A10" t="s">
        <v>261</v>
      </c>
      <c r="B10" s="20" t="s">
        <v>289</v>
      </c>
      <c r="C10" s="20">
        <v>129</v>
      </c>
    </row>
    <row r="11" spans="1:9" x14ac:dyDescent="0.2">
      <c r="A11" t="s">
        <v>262</v>
      </c>
      <c r="B11" s="20" t="s">
        <v>288</v>
      </c>
      <c r="C11" s="20">
        <v>186</v>
      </c>
    </row>
    <row r="12" spans="1:9" x14ac:dyDescent="0.2">
      <c r="A12" t="s">
        <v>263</v>
      </c>
      <c r="B12" s="20" t="s">
        <v>287</v>
      </c>
      <c r="C12" s="20">
        <v>140</v>
      </c>
    </row>
    <row r="13" spans="1:9" x14ac:dyDescent="0.2">
      <c r="A13" t="s">
        <v>264</v>
      </c>
      <c r="B13" s="20" t="s">
        <v>289</v>
      </c>
      <c r="C13" s="20">
        <v>151</v>
      </c>
    </row>
    <row r="14" spans="1:9" x14ac:dyDescent="0.2">
      <c r="A14" t="s">
        <v>265</v>
      </c>
      <c r="B14" s="20" t="s">
        <v>289</v>
      </c>
      <c r="C14" s="20">
        <v>144</v>
      </c>
    </row>
    <row r="15" spans="1:9" x14ac:dyDescent="0.2">
      <c r="A15" t="s">
        <v>266</v>
      </c>
      <c r="B15" s="20" t="s">
        <v>289</v>
      </c>
      <c r="C15" s="20">
        <v>141</v>
      </c>
    </row>
    <row r="16" spans="1:9" x14ac:dyDescent="0.2">
      <c r="A16" t="s">
        <v>267</v>
      </c>
      <c r="B16" s="20" t="s">
        <v>289</v>
      </c>
      <c r="C16" s="20">
        <v>176</v>
      </c>
    </row>
    <row r="17" spans="1:3" x14ac:dyDescent="0.2">
      <c r="A17" t="s">
        <v>268</v>
      </c>
      <c r="B17" s="20" t="s">
        <v>287</v>
      </c>
      <c r="C17" s="20">
        <v>195</v>
      </c>
    </row>
    <row r="18" spans="1:3" x14ac:dyDescent="0.2">
      <c r="A18" t="s">
        <v>269</v>
      </c>
      <c r="B18" s="20" t="s">
        <v>290</v>
      </c>
      <c r="C18" s="20">
        <v>133</v>
      </c>
    </row>
    <row r="19" spans="1:3" x14ac:dyDescent="0.2">
      <c r="A19" t="s">
        <v>270</v>
      </c>
      <c r="B19" s="20" t="s">
        <v>290</v>
      </c>
      <c r="C19" s="20">
        <v>145</v>
      </c>
    </row>
    <row r="20" spans="1:3" x14ac:dyDescent="0.2">
      <c r="A20" t="s">
        <v>271</v>
      </c>
      <c r="B20" s="20" t="s">
        <v>288</v>
      </c>
      <c r="C20" s="20">
        <v>190</v>
      </c>
    </row>
    <row r="21" spans="1:3" x14ac:dyDescent="0.2">
      <c r="A21" t="s">
        <v>272</v>
      </c>
      <c r="B21" s="20" t="s">
        <v>289</v>
      </c>
      <c r="C21" s="20">
        <v>183</v>
      </c>
    </row>
    <row r="22" spans="1:3" x14ac:dyDescent="0.2">
      <c r="A22" t="s">
        <v>273</v>
      </c>
      <c r="B22" s="20" t="s">
        <v>288</v>
      </c>
      <c r="C22" s="20">
        <v>160</v>
      </c>
    </row>
    <row r="23" spans="1:3" x14ac:dyDescent="0.2">
      <c r="A23" t="s">
        <v>274</v>
      </c>
      <c r="B23" s="20" t="s">
        <v>287</v>
      </c>
      <c r="C23" s="20">
        <v>140</v>
      </c>
    </row>
    <row r="24" spans="1:3" x14ac:dyDescent="0.2">
      <c r="A24" t="s">
        <v>275</v>
      </c>
      <c r="B24" s="20" t="s">
        <v>289</v>
      </c>
      <c r="C24" s="20">
        <v>138</v>
      </c>
    </row>
    <row r="25" spans="1:3" x14ac:dyDescent="0.2">
      <c r="A25" t="s">
        <v>276</v>
      </c>
      <c r="B25" s="20" t="s">
        <v>288</v>
      </c>
      <c r="C25" s="20">
        <v>113</v>
      </c>
    </row>
    <row r="26" spans="1:3" x14ac:dyDescent="0.2">
      <c r="A26" t="s">
        <v>277</v>
      </c>
      <c r="B26" s="20" t="s">
        <v>288</v>
      </c>
      <c r="C26" s="20">
        <v>127</v>
      </c>
    </row>
    <row r="27" spans="1:3" x14ac:dyDescent="0.2">
      <c r="A27" t="s">
        <v>278</v>
      </c>
      <c r="B27" s="20" t="s">
        <v>287</v>
      </c>
      <c r="C27" s="20">
        <v>148</v>
      </c>
    </row>
    <row r="28" spans="1:3" x14ac:dyDescent="0.2">
      <c r="A28" t="s">
        <v>279</v>
      </c>
      <c r="B28" s="20" t="s">
        <v>290</v>
      </c>
      <c r="C28" s="20">
        <v>124</v>
      </c>
    </row>
    <row r="29" spans="1:3" x14ac:dyDescent="0.2">
      <c r="A29" t="s">
        <v>280</v>
      </c>
      <c r="B29" s="20" t="s">
        <v>288</v>
      </c>
      <c r="C29" s="20">
        <v>150</v>
      </c>
    </row>
    <row r="30" spans="1:3" x14ac:dyDescent="0.2">
      <c r="A30" t="s">
        <v>281</v>
      </c>
      <c r="B30" s="20" t="s">
        <v>290</v>
      </c>
      <c r="C30" s="20">
        <v>168</v>
      </c>
    </row>
    <row r="31" spans="1:3" x14ac:dyDescent="0.2">
      <c r="A31" t="s">
        <v>282</v>
      </c>
      <c r="B31" s="20" t="s">
        <v>290</v>
      </c>
      <c r="C31" s="20">
        <v>125</v>
      </c>
    </row>
    <row r="32" spans="1:3" x14ac:dyDescent="0.2">
      <c r="A32" t="s">
        <v>283</v>
      </c>
      <c r="B32" s="20" t="s">
        <v>287</v>
      </c>
      <c r="C32" s="20">
        <v>200</v>
      </c>
    </row>
    <row r="33" spans="1:3" x14ac:dyDescent="0.2">
      <c r="A33" t="s">
        <v>284</v>
      </c>
      <c r="B33" s="20" t="s">
        <v>287</v>
      </c>
      <c r="C33" s="20">
        <v>134</v>
      </c>
    </row>
    <row r="37" spans="1:3" ht="17.45" customHeight="1" x14ac:dyDescent="0.2"/>
    <row r="38" spans="1:3" ht="17.45" customHeight="1" x14ac:dyDescent="0.2"/>
    <row r="39" spans="1:3" ht="17.45" customHeight="1" x14ac:dyDescent="0.2"/>
    <row r="40" spans="1:3" ht="17.45" customHeight="1" x14ac:dyDescent="0.2"/>
    <row r="41" spans="1:3" ht="17.45" customHeight="1" x14ac:dyDescent="0.2"/>
    <row r="42" spans="1:3" ht="17.45" customHeight="1" x14ac:dyDescent="0.2"/>
    <row r="43" spans="1:3" ht="17.45" customHeight="1" x14ac:dyDescent="0.2"/>
    <row r="44" spans="1:3" ht="17.45" customHeight="1" x14ac:dyDescent="0.2"/>
    <row r="45" spans="1:3" ht="17.45" customHeight="1" x14ac:dyDescent="0.2"/>
    <row r="46" spans="1:3" ht="17.45" customHeight="1" x14ac:dyDescent="0.2"/>
    <row r="47" spans="1:3" ht="17.45" customHeight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K33" sqref="K33"/>
    </sheetView>
  </sheetViews>
  <sheetFormatPr defaultRowHeight="12" x14ac:dyDescent="0.2"/>
  <cols>
    <col min="1" max="1" width="17" customWidth="1"/>
    <col min="4" max="4" width="11.83203125" customWidth="1"/>
  </cols>
  <sheetData>
    <row r="1" spans="1: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9" x14ac:dyDescent="0.2">
      <c r="A2" t="s">
        <v>5</v>
      </c>
      <c r="B2" s="1">
        <v>122000</v>
      </c>
      <c r="C2" s="1">
        <v>157000</v>
      </c>
      <c r="D2" s="2">
        <f ca="1">TODAY()-13</f>
        <v>44373</v>
      </c>
      <c r="E2" s="8" t="s">
        <v>113</v>
      </c>
    </row>
    <row r="3" spans="1:9" x14ac:dyDescent="0.2">
      <c r="A3" t="s">
        <v>6</v>
      </c>
      <c r="B3" s="1">
        <v>192000</v>
      </c>
      <c r="C3" s="1">
        <v>186000</v>
      </c>
      <c r="D3" s="2">
        <f ca="1">TODAY()-4</f>
        <v>44382</v>
      </c>
    </row>
    <row r="4" spans="1:9" x14ac:dyDescent="0.2">
      <c r="A4" t="s">
        <v>8</v>
      </c>
      <c r="B4" s="1">
        <v>184000</v>
      </c>
      <c r="C4" s="1">
        <v>119000</v>
      </c>
      <c r="D4" s="2">
        <f ca="1">TODAY()-20</f>
        <v>44366</v>
      </c>
    </row>
    <row r="5" spans="1:9" x14ac:dyDescent="0.2">
      <c r="A5" t="s">
        <v>9</v>
      </c>
      <c r="B5" s="1">
        <v>132000</v>
      </c>
      <c r="C5" s="1">
        <v>200000</v>
      </c>
      <c r="D5" s="2">
        <f ca="1">TODAY()-15</f>
        <v>44371</v>
      </c>
    </row>
    <row r="6" spans="1:9" x14ac:dyDescent="0.2">
      <c r="A6" t="s">
        <v>10</v>
      </c>
      <c r="B6" s="1">
        <v>197000</v>
      </c>
      <c r="C6" s="1">
        <v>134000</v>
      </c>
      <c r="D6" s="2">
        <f ca="1">TODAY()-12</f>
        <v>44374</v>
      </c>
      <c r="G6" s="6"/>
      <c r="H6" s="5" t="s">
        <v>7</v>
      </c>
      <c r="I6" s="6"/>
    </row>
    <row r="7" spans="1:9" x14ac:dyDescent="0.2">
      <c r="A7" t="s">
        <v>11</v>
      </c>
      <c r="B7" s="1">
        <v>74000</v>
      </c>
      <c r="C7" s="1">
        <v>166000</v>
      </c>
      <c r="D7" s="2">
        <f ca="1">TODAY()-5</f>
        <v>44381</v>
      </c>
      <c r="H7" s="4">
        <v>8.8000000000000003E-4</v>
      </c>
    </row>
    <row r="8" spans="1:9" x14ac:dyDescent="0.2">
      <c r="A8" t="s">
        <v>13</v>
      </c>
      <c r="B8" s="1">
        <v>196000</v>
      </c>
      <c r="C8" s="1">
        <v>99000</v>
      </c>
      <c r="D8" s="2">
        <f ca="1">TODAY()-9</f>
        <v>44377</v>
      </c>
    </row>
    <row r="9" spans="1:9" x14ac:dyDescent="0.2">
      <c r="A9" t="s">
        <v>14</v>
      </c>
      <c r="B9" s="1">
        <v>11000</v>
      </c>
      <c r="C9" s="1">
        <v>161000</v>
      </c>
      <c r="D9" s="2">
        <f ca="1">TODAY()-9</f>
        <v>44377</v>
      </c>
      <c r="G9" s="6"/>
      <c r="H9" s="5" t="s">
        <v>12</v>
      </c>
      <c r="I9" s="6"/>
    </row>
    <row r="10" spans="1:9" x14ac:dyDescent="0.2">
      <c r="A10" t="s">
        <v>15</v>
      </c>
      <c r="B10" s="1">
        <v>186000</v>
      </c>
      <c r="C10" s="1">
        <v>13000</v>
      </c>
      <c r="D10" s="2">
        <f ca="1">TODAY()-9</f>
        <v>44377</v>
      </c>
      <c r="H10" s="4">
        <v>4.4000000000000002E-4</v>
      </c>
    </row>
    <row r="11" spans="1:9" x14ac:dyDescent="0.2">
      <c r="A11" t="s">
        <v>16</v>
      </c>
      <c r="B11" s="1">
        <v>67000</v>
      </c>
      <c r="C11" s="1">
        <v>146000</v>
      </c>
      <c r="D11" s="2">
        <f ca="1">TODAY()-9</f>
        <v>44377</v>
      </c>
    </row>
    <row r="12" spans="1:9" x14ac:dyDescent="0.2">
      <c r="A12" t="s">
        <v>17</v>
      </c>
      <c r="B12" s="1">
        <v>162000</v>
      </c>
      <c r="C12" s="1">
        <v>131000</v>
      </c>
      <c r="D12" s="2">
        <f ca="1">TODAY()-2</f>
        <v>44384</v>
      </c>
    </row>
    <row r="13" spans="1:9" x14ac:dyDescent="0.2">
      <c r="A13" t="s">
        <v>18</v>
      </c>
      <c r="B13" s="1">
        <v>74000</v>
      </c>
      <c r="C13" s="1">
        <v>170000</v>
      </c>
      <c r="D13" s="2">
        <f ca="1">TODAY()-4</f>
        <v>44382</v>
      </c>
    </row>
    <row r="14" spans="1:9" x14ac:dyDescent="0.2">
      <c r="A14" t="s">
        <v>19</v>
      </c>
      <c r="B14" s="1">
        <v>36000</v>
      </c>
      <c r="C14" s="1">
        <v>39000</v>
      </c>
      <c r="D14" s="2">
        <f ca="1">TODAY()-8</f>
        <v>44378</v>
      </c>
    </row>
    <row r="15" spans="1:9" x14ac:dyDescent="0.2">
      <c r="A15" t="s">
        <v>20</v>
      </c>
      <c r="B15" s="1">
        <v>135000</v>
      </c>
      <c r="C15" s="1">
        <v>191000</v>
      </c>
      <c r="D15" s="2">
        <f ca="1">TODAY()-18</f>
        <v>44368</v>
      </c>
      <c r="H15" s="7" t="s">
        <v>107</v>
      </c>
    </row>
    <row r="16" spans="1:9" x14ac:dyDescent="0.2">
      <c r="A16" t="s">
        <v>21</v>
      </c>
      <c r="B16" s="1">
        <v>110000</v>
      </c>
      <c r="C16" s="1">
        <v>136000</v>
      </c>
      <c r="D16" s="2">
        <f ca="1">TODAY()-13</f>
        <v>44373</v>
      </c>
      <c r="H16" s="7" t="s">
        <v>108</v>
      </c>
    </row>
    <row r="17" spans="1:8" x14ac:dyDescent="0.2">
      <c r="A17" t="s">
        <v>22</v>
      </c>
      <c r="B17" s="1">
        <v>128000</v>
      </c>
      <c r="C17" s="1">
        <v>103000</v>
      </c>
      <c r="D17" s="2">
        <f ca="1">TODAY()-9</f>
        <v>44377</v>
      </c>
      <c r="H17" s="7" t="s">
        <v>109</v>
      </c>
    </row>
    <row r="18" spans="1:8" x14ac:dyDescent="0.2">
      <c r="A18" t="s">
        <v>23</v>
      </c>
      <c r="B18" s="1">
        <v>144000</v>
      </c>
      <c r="C18" s="1">
        <v>111000</v>
      </c>
      <c r="D18" s="2">
        <f ca="1">TODAY()-18</f>
        <v>44368</v>
      </c>
      <c r="H18" s="7" t="s">
        <v>110</v>
      </c>
    </row>
    <row r="19" spans="1:8" x14ac:dyDescent="0.2">
      <c r="A19" t="s">
        <v>24</v>
      </c>
      <c r="B19" s="1">
        <v>109000</v>
      </c>
      <c r="C19" s="1">
        <v>151000</v>
      </c>
      <c r="D19" s="2">
        <f ca="1">TODAY()-13</f>
        <v>44373</v>
      </c>
      <c r="H19" s="7" t="s">
        <v>111</v>
      </c>
    </row>
    <row r="20" spans="1:8" x14ac:dyDescent="0.2">
      <c r="A20" t="s">
        <v>25</v>
      </c>
      <c r="B20" s="1">
        <v>151000</v>
      </c>
      <c r="C20" s="1">
        <v>75000</v>
      </c>
      <c r="D20" s="2">
        <f ca="1">TODAY()-12</f>
        <v>44374</v>
      </c>
      <c r="H20" t="s">
        <v>112</v>
      </c>
    </row>
    <row r="21" spans="1:8" x14ac:dyDescent="0.2">
      <c r="A21" t="s">
        <v>26</v>
      </c>
      <c r="B21" s="1">
        <v>71000</v>
      </c>
      <c r="C21" s="1">
        <v>179000</v>
      </c>
      <c r="D21" s="2">
        <f ca="1">TODAY()-8</f>
        <v>44378</v>
      </c>
    </row>
    <row r="22" spans="1:8" x14ac:dyDescent="0.2">
      <c r="A22" t="s">
        <v>27</v>
      </c>
      <c r="B22" s="1">
        <v>108000</v>
      </c>
      <c r="C22" s="1">
        <v>77000</v>
      </c>
      <c r="D22" s="2">
        <f ca="1">TODAY()-8</f>
        <v>44378</v>
      </c>
    </row>
    <row r="23" spans="1:8" x14ac:dyDescent="0.2">
      <c r="A23" t="s">
        <v>28</v>
      </c>
      <c r="B23" s="1">
        <v>66000</v>
      </c>
      <c r="C23" s="1">
        <v>149000</v>
      </c>
      <c r="D23" s="2">
        <f ca="1">TODAY()-8</f>
        <v>44378</v>
      </c>
    </row>
    <row r="24" spans="1:8" x14ac:dyDescent="0.2">
      <c r="A24" t="s">
        <v>29</v>
      </c>
      <c r="B24" s="1">
        <v>122000</v>
      </c>
      <c r="C24" s="1">
        <v>43000</v>
      </c>
      <c r="D24" s="2">
        <f ca="1">TODAY()-15</f>
        <v>44371</v>
      </c>
    </row>
    <row r="25" spans="1:8" x14ac:dyDescent="0.2">
      <c r="A25" t="s">
        <v>30</v>
      </c>
      <c r="B25" s="1">
        <v>31000</v>
      </c>
      <c r="C25" s="1">
        <v>63000</v>
      </c>
      <c r="D25" s="2">
        <f ca="1">TODAY()-4</f>
        <v>44382</v>
      </c>
    </row>
    <row r="26" spans="1:8" x14ac:dyDescent="0.2">
      <c r="A26" t="s">
        <v>31</v>
      </c>
      <c r="B26" s="1">
        <v>10000</v>
      </c>
      <c r="C26" s="1">
        <v>69000</v>
      </c>
      <c r="D26" s="2">
        <f ca="1">TODAY()-1</f>
        <v>44385</v>
      </c>
    </row>
    <row r="27" spans="1:8" x14ac:dyDescent="0.2">
      <c r="A27" t="s">
        <v>32</v>
      </c>
      <c r="B27" s="1">
        <v>46000</v>
      </c>
      <c r="C27" s="1">
        <v>138000</v>
      </c>
      <c r="D27" s="2">
        <f ca="1">TODAY()-3</f>
        <v>44383</v>
      </c>
    </row>
    <row r="28" spans="1:8" x14ac:dyDescent="0.2">
      <c r="A28" t="s">
        <v>33</v>
      </c>
      <c r="B28" s="1">
        <v>20000</v>
      </c>
      <c r="C28" s="1">
        <v>191000</v>
      </c>
      <c r="D28" s="2">
        <f ca="1">TODAY()-16</f>
        <v>44370</v>
      </c>
    </row>
    <row r="29" spans="1:8" x14ac:dyDescent="0.2">
      <c r="A29" t="s">
        <v>34</v>
      </c>
      <c r="B29" s="1">
        <v>106000</v>
      </c>
      <c r="C29" s="1">
        <v>162000</v>
      </c>
      <c r="D29" s="2">
        <f ca="1">TODAY()-12</f>
        <v>44374</v>
      </c>
    </row>
    <row r="30" spans="1:8" x14ac:dyDescent="0.2">
      <c r="A30" t="s">
        <v>35</v>
      </c>
      <c r="B30" s="1">
        <v>136000</v>
      </c>
      <c r="C30" s="1">
        <v>196000</v>
      </c>
      <c r="D30" s="2">
        <f ca="1">TODAY()-1</f>
        <v>44385</v>
      </c>
    </row>
    <row r="31" spans="1:8" x14ac:dyDescent="0.2">
      <c r="A31" t="s">
        <v>36</v>
      </c>
      <c r="B31" s="1">
        <v>168000</v>
      </c>
      <c r="C31" s="1">
        <v>173000</v>
      </c>
      <c r="D31" s="2">
        <f ca="1">TODAY()-18</f>
        <v>44368</v>
      </c>
    </row>
    <row r="32" spans="1:8" x14ac:dyDescent="0.2">
      <c r="A32" t="s">
        <v>37</v>
      </c>
      <c r="B32" s="1">
        <v>11000</v>
      </c>
      <c r="C32" s="1">
        <v>32000</v>
      </c>
      <c r="D32" s="2">
        <f ca="1">TODAY()-3</f>
        <v>44383</v>
      </c>
    </row>
    <row r="33" spans="1:4" x14ac:dyDescent="0.2">
      <c r="A33" t="s">
        <v>38</v>
      </c>
      <c r="B33" s="1">
        <v>1000</v>
      </c>
      <c r="C33" s="1">
        <v>139000</v>
      </c>
      <c r="D33" s="2">
        <f ca="1">TODAY()-12</f>
        <v>44374</v>
      </c>
    </row>
    <row r="34" spans="1:4" x14ac:dyDescent="0.2">
      <c r="A34" t="s">
        <v>39</v>
      </c>
      <c r="B34" s="1">
        <v>159000</v>
      </c>
      <c r="C34" s="1">
        <v>3000</v>
      </c>
      <c r="D34" s="2">
        <f ca="1">TODAY()-8</f>
        <v>44378</v>
      </c>
    </row>
    <row r="35" spans="1:4" x14ac:dyDescent="0.2">
      <c r="A35" t="s">
        <v>40</v>
      </c>
      <c r="B35" s="1">
        <v>4000</v>
      </c>
      <c r="C35" s="1">
        <v>112000</v>
      </c>
      <c r="D35" s="2">
        <f ca="1">TODAY()-5</f>
        <v>44381</v>
      </c>
    </row>
    <row r="36" spans="1:4" x14ac:dyDescent="0.2">
      <c r="A36" t="s">
        <v>41</v>
      </c>
      <c r="B36" s="1">
        <v>91000</v>
      </c>
      <c r="C36" s="1">
        <v>74000</v>
      </c>
      <c r="D36" s="2">
        <f ca="1">TODAY()-1</f>
        <v>44385</v>
      </c>
    </row>
    <row r="37" spans="1:4" x14ac:dyDescent="0.2">
      <c r="A37" t="s">
        <v>42</v>
      </c>
      <c r="B37" s="1">
        <v>150000</v>
      </c>
      <c r="C37" s="1">
        <v>191000</v>
      </c>
      <c r="D37" s="2">
        <f ca="1">TODAY()-16</f>
        <v>44370</v>
      </c>
    </row>
    <row r="38" spans="1:4" x14ac:dyDescent="0.2">
      <c r="A38" t="s">
        <v>43</v>
      </c>
      <c r="B38" s="1">
        <v>174000</v>
      </c>
      <c r="C38" s="1">
        <v>78000</v>
      </c>
      <c r="D38" s="2">
        <f ca="1">TODAY()-16</f>
        <v>44370</v>
      </c>
    </row>
    <row r="39" spans="1:4" x14ac:dyDescent="0.2">
      <c r="A39" t="s">
        <v>44</v>
      </c>
      <c r="B39" s="1">
        <v>124000</v>
      </c>
      <c r="C39" s="1">
        <v>37000</v>
      </c>
      <c r="D39" s="2">
        <f ca="1">TODAY()-16</f>
        <v>44370</v>
      </c>
    </row>
    <row r="40" spans="1:4" x14ac:dyDescent="0.2">
      <c r="A40" t="s">
        <v>45</v>
      </c>
      <c r="B40" s="1">
        <v>151000</v>
      </c>
      <c r="C40" s="1">
        <v>68000</v>
      </c>
      <c r="D40" s="2">
        <f ca="1">TODAY()-16</f>
        <v>44370</v>
      </c>
    </row>
    <row r="41" spans="1:4" x14ac:dyDescent="0.2">
      <c r="A41" t="s">
        <v>46</v>
      </c>
      <c r="B41" s="1">
        <v>179000</v>
      </c>
      <c r="C41" s="1">
        <v>80000</v>
      </c>
      <c r="D41" s="2">
        <f ca="1">TODAY()-5</f>
        <v>44381</v>
      </c>
    </row>
    <row r="42" spans="1:4" x14ac:dyDescent="0.2">
      <c r="A42" t="s">
        <v>47</v>
      </c>
      <c r="B42" s="1">
        <v>147000</v>
      </c>
      <c r="C42" s="1">
        <v>4000</v>
      </c>
      <c r="D42" s="2">
        <f ca="1">TODAY()-15</f>
        <v>44371</v>
      </c>
    </row>
    <row r="43" spans="1:4" x14ac:dyDescent="0.2">
      <c r="A43" t="s">
        <v>48</v>
      </c>
      <c r="B43" s="1">
        <v>132000</v>
      </c>
      <c r="C43" s="1">
        <v>65000</v>
      </c>
      <c r="D43" s="2">
        <f ca="1">TODAY()-16</f>
        <v>44370</v>
      </c>
    </row>
    <row r="44" spans="1:4" x14ac:dyDescent="0.2">
      <c r="A44" t="s">
        <v>49</v>
      </c>
      <c r="B44" s="1">
        <v>164000</v>
      </c>
      <c r="C44" s="1">
        <v>40000</v>
      </c>
      <c r="D44" s="2">
        <f ca="1">TODAY()-10</f>
        <v>44376</v>
      </c>
    </row>
    <row r="45" spans="1:4" x14ac:dyDescent="0.2">
      <c r="A45" t="s">
        <v>50</v>
      </c>
      <c r="B45" s="1">
        <v>135000</v>
      </c>
      <c r="C45" s="1">
        <v>32000</v>
      </c>
      <c r="D45" s="2">
        <f ca="1">TODAY()-2</f>
        <v>44384</v>
      </c>
    </row>
    <row r="46" spans="1:4" x14ac:dyDescent="0.2">
      <c r="A46" t="s">
        <v>51</v>
      </c>
      <c r="B46" s="1">
        <v>199000</v>
      </c>
      <c r="C46" s="1">
        <v>17000</v>
      </c>
      <c r="D46" s="2">
        <f ca="1">TODAY()-7</f>
        <v>44379</v>
      </c>
    </row>
    <row r="47" spans="1:4" x14ac:dyDescent="0.2">
      <c r="A47" t="s">
        <v>52</v>
      </c>
      <c r="B47" s="1">
        <v>59000</v>
      </c>
      <c r="C47" s="1">
        <v>190000</v>
      </c>
      <c r="D47" s="2">
        <f ca="1">TODAY()-13</f>
        <v>44373</v>
      </c>
    </row>
    <row r="48" spans="1:4" x14ac:dyDescent="0.2">
      <c r="A48" t="s">
        <v>53</v>
      </c>
      <c r="B48" s="1">
        <v>188000</v>
      </c>
      <c r="C48" s="1">
        <v>94000</v>
      </c>
      <c r="D48" s="2">
        <f ca="1">TODAY()-5</f>
        <v>44381</v>
      </c>
    </row>
    <row r="49" spans="1:4" x14ac:dyDescent="0.2">
      <c r="A49" t="s">
        <v>54</v>
      </c>
      <c r="B49" s="1">
        <v>20000</v>
      </c>
      <c r="C49" s="1">
        <v>41000</v>
      </c>
      <c r="D49" s="2">
        <f ca="1">TODAY()-12</f>
        <v>44374</v>
      </c>
    </row>
    <row r="50" spans="1:4" x14ac:dyDescent="0.2">
      <c r="A50" t="s">
        <v>55</v>
      </c>
      <c r="B50" s="1">
        <v>177000</v>
      </c>
      <c r="C50" s="1">
        <v>145000</v>
      </c>
      <c r="D50" s="2">
        <f ca="1">TODAY()-13</f>
        <v>44373</v>
      </c>
    </row>
    <row r="51" spans="1:4" x14ac:dyDescent="0.2">
      <c r="A51" t="s">
        <v>56</v>
      </c>
      <c r="B51" s="1">
        <v>91000</v>
      </c>
      <c r="C51" s="1">
        <v>193000</v>
      </c>
      <c r="D51" s="2">
        <f ca="1">TODAY()-8</f>
        <v>44378</v>
      </c>
    </row>
    <row r="52" spans="1:4" x14ac:dyDescent="0.2">
      <c r="A52" t="s">
        <v>57</v>
      </c>
      <c r="B52" s="1">
        <v>128000</v>
      </c>
      <c r="C52" s="1">
        <v>137000</v>
      </c>
      <c r="D52" s="2">
        <f ca="1">TODAY()-12</f>
        <v>44374</v>
      </c>
    </row>
    <row r="53" spans="1:4" x14ac:dyDescent="0.2">
      <c r="A53" t="s">
        <v>58</v>
      </c>
      <c r="B53" s="1">
        <v>63000</v>
      </c>
      <c r="C53" s="1">
        <v>195000</v>
      </c>
      <c r="D53" s="2">
        <f ca="1">TODAY()-1</f>
        <v>44385</v>
      </c>
    </row>
    <row r="54" spans="1:4" x14ac:dyDescent="0.2">
      <c r="A54" t="s">
        <v>59</v>
      </c>
      <c r="B54" s="1">
        <v>87000</v>
      </c>
      <c r="C54" s="1">
        <v>197000</v>
      </c>
      <c r="D54" s="2">
        <f ca="1">TODAY()-5</f>
        <v>44381</v>
      </c>
    </row>
    <row r="55" spans="1:4" x14ac:dyDescent="0.2">
      <c r="A55" t="s">
        <v>60</v>
      </c>
      <c r="B55" s="1">
        <v>61000</v>
      </c>
      <c r="C55" s="1">
        <v>80000</v>
      </c>
      <c r="D55" s="2">
        <f ca="1">TODAY()-5</f>
        <v>44381</v>
      </c>
    </row>
    <row r="56" spans="1:4" x14ac:dyDescent="0.2">
      <c r="A56" t="s">
        <v>61</v>
      </c>
      <c r="B56" s="1">
        <v>111000</v>
      </c>
      <c r="C56" s="1">
        <v>190000</v>
      </c>
      <c r="D56" s="2">
        <f ca="1">TODAY()-17</f>
        <v>44369</v>
      </c>
    </row>
    <row r="57" spans="1:4" x14ac:dyDescent="0.2">
      <c r="A57" t="s">
        <v>62</v>
      </c>
      <c r="B57" s="1">
        <v>126000</v>
      </c>
      <c r="C57" s="1">
        <v>134000</v>
      </c>
      <c r="D57" s="2">
        <f ca="1">TODAY()-6</f>
        <v>44380</v>
      </c>
    </row>
    <row r="58" spans="1:4" x14ac:dyDescent="0.2">
      <c r="A58" t="s">
        <v>63</v>
      </c>
      <c r="B58" s="1">
        <v>98000</v>
      </c>
      <c r="C58" s="1">
        <v>27000</v>
      </c>
      <c r="D58" s="2">
        <f ca="1">TODAY()-13</f>
        <v>44373</v>
      </c>
    </row>
    <row r="59" spans="1:4" x14ac:dyDescent="0.2">
      <c r="A59" t="s">
        <v>64</v>
      </c>
      <c r="B59" s="1">
        <v>192000</v>
      </c>
      <c r="C59" s="1">
        <v>6000</v>
      </c>
      <c r="D59" s="2">
        <f ca="1">TODAY()-9</f>
        <v>44377</v>
      </c>
    </row>
    <row r="60" spans="1:4" x14ac:dyDescent="0.2">
      <c r="A60" t="s">
        <v>65</v>
      </c>
      <c r="B60" s="1">
        <v>35000</v>
      </c>
      <c r="C60" s="1">
        <v>4000</v>
      </c>
      <c r="D60" s="2">
        <f ca="1">TODAY()-11</f>
        <v>44375</v>
      </c>
    </row>
    <row r="61" spans="1:4" x14ac:dyDescent="0.2">
      <c r="A61" t="s">
        <v>66</v>
      </c>
      <c r="B61" s="1">
        <v>131000</v>
      </c>
      <c r="C61" s="1">
        <v>85000</v>
      </c>
      <c r="D61" s="2">
        <f ca="1">TODAY()-3</f>
        <v>44383</v>
      </c>
    </row>
    <row r="62" spans="1:4" x14ac:dyDescent="0.2">
      <c r="A62" t="s">
        <v>67</v>
      </c>
      <c r="B62" s="1">
        <v>8000</v>
      </c>
      <c r="C62" s="1">
        <v>52000</v>
      </c>
      <c r="D62" s="2">
        <f ca="1">TODAY()-19</f>
        <v>44367</v>
      </c>
    </row>
    <row r="63" spans="1:4" x14ac:dyDescent="0.2">
      <c r="A63" t="s">
        <v>68</v>
      </c>
      <c r="B63" s="1">
        <v>121000</v>
      </c>
      <c r="C63" s="1">
        <v>196000</v>
      </c>
      <c r="D63" s="2">
        <f ca="1">TODAY()-6</f>
        <v>44380</v>
      </c>
    </row>
    <row r="64" spans="1:4" x14ac:dyDescent="0.2">
      <c r="A64" t="s">
        <v>69</v>
      </c>
      <c r="B64" s="1">
        <v>130000</v>
      </c>
      <c r="C64" s="1">
        <v>51000</v>
      </c>
      <c r="D64" s="2">
        <f ca="1">TODAY()-6</f>
        <v>44380</v>
      </c>
    </row>
    <row r="65" spans="1:4" x14ac:dyDescent="0.2">
      <c r="A65" t="s">
        <v>70</v>
      </c>
      <c r="B65" s="1">
        <v>198000</v>
      </c>
      <c r="C65" s="1">
        <v>103000</v>
      </c>
      <c r="D65" s="2">
        <f ca="1">TODAY()-6</f>
        <v>44380</v>
      </c>
    </row>
    <row r="66" spans="1:4" x14ac:dyDescent="0.2">
      <c r="A66" t="s">
        <v>71</v>
      </c>
      <c r="B66" s="1">
        <v>84000</v>
      </c>
      <c r="C66" s="1">
        <v>197000</v>
      </c>
      <c r="D66" s="2">
        <f ca="1">TODAY()-18</f>
        <v>44368</v>
      </c>
    </row>
    <row r="67" spans="1:4" x14ac:dyDescent="0.2">
      <c r="A67" t="s">
        <v>72</v>
      </c>
      <c r="B67" s="1">
        <v>196000</v>
      </c>
      <c r="C67" s="1">
        <v>161000</v>
      </c>
      <c r="D67" s="2">
        <f ca="1">TODAY()-2</f>
        <v>44384</v>
      </c>
    </row>
    <row r="68" spans="1:4" x14ac:dyDescent="0.2">
      <c r="A68" t="s">
        <v>73</v>
      </c>
      <c r="B68" s="1">
        <v>109000</v>
      </c>
      <c r="C68" s="1">
        <v>31000</v>
      </c>
      <c r="D68" s="2">
        <f ca="1">TODAY()-15</f>
        <v>44371</v>
      </c>
    </row>
    <row r="69" spans="1:4" x14ac:dyDescent="0.2">
      <c r="A69" t="s">
        <v>74</v>
      </c>
      <c r="B69" s="1">
        <v>114000</v>
      </c>
      <c r="C69" s="1">
        <v>148000</v>
      </c>
      <c r="D69" s="2">
        <f ca="1">TODAY()-3</f>
        <v>44383</v>
      </c>
    </row>
    <row r="70" spans="1:4" x14ac:dyDescent="0.2">
      <c r="A70" t="s">
        <v>75</v>
      </c>
      <c r="B70" s="1">
        <v>65000</v>
      </c>
      <c r="C70" s="1">
        <v>175000</v>
      </c>
      <c r="D70" s="2">
        <f ca="1">TODAY()-2</f>
        <v>44384</v>
      </c>
    </row>
    <row r="71" spans="1:4" x14ac:dyDescent="0.2">
      <c r="A71" t="s">
        <v>76</v>
      </c>
      <c r="B71" s="1">
        <v>92000</v>
      </c>
      <c r="C71" s="1">
        <v>147000</v>
      </c>
      <c r="D71" s="2">
        <f ca="1">TODAY()-11</f>
        <v>44375</v>
      </c>
    </row>
    <row r="72" spans="1:4" x14ac:dyDescent="0.2">
      <c r="A72" t="s">
        <v>77</v>
      </c>
      <c r="B72" s="1">
        <v>182000</v>
      </c>
      <c r="C72" s="1">
        <v>25000</v>
      </c>
      <c r="D72" s="2">
        <f ca="1">TODAY()-12</f>
        <v>44374</v>
      </c>
    </row>
    <row r="73" spans="1:4" x14ac:dyDescent="0.2">
      <c r="A73" t="s">
        <v>78</v>
      </c>
      <c r="B73" s="1">
        <v>47000</v>
      </c>
      <c r="C73" s="1">
        <v>108000</v>
      </c>
      <c r="D73" s="2">
        <f ca="1">TODAY()-10</f>
        <v>44376</v>
      </c>
    </row>
    <row r="74" spans="1:4" x14ac:dyDescent="0.2">
      <c r="A74" t="s">
        <v>79</v>
      </c>
      <c r="B74" s="1">
        <v>100000</v>
      </c>
      <c r="C74" s="1">
        <v>114000</v>
      </c>
      <c r="D74" s="2">
        <f ca="1">TODAY()-7</f>
        <v>44379</v>
      </c>
    </row>
    <row r="75" spans="1:4" x14ac:dyDescent="0.2">
      <c r="A75" t="s">
        <v>80</v>
      </c>
      <c r="B75" s="1">
        <v>157000</v>
      </c>
      <c r="C75" s="1">
        <v>11000</v>
      </c>
      <c r="D75" s="2">
        <f ca="1">TODAY()-15</f>
        <v>44371</v>
      </c>
    </row>
    <row r="76" spans="1:4" x14ac:dyDescent="0.2">
      <c r="A76" t="s">
        <v>81</v>
      </c>
      <c r="B76" s="1">
        <v>3000</v>
      </c>
      <c r="C76" s="1">
        <v>39000</v>
      </c>
      <c r="D76" s="2">
        <f ca="1">TODAY()-18</f>
        <v>44368</v>
      </c>
    </row>
    <row r="77" spans="1:4" x14ac:dyDescent="0.2">
      <c r="A77" t="s">
        <v>82</v>
      </c>
      <c r="B77" s="1">
        <v>145000</v>
      </c>
      <c r="C77" s="1">
        <v>150000</v>
      </c>
      <c r="D77" s="2">
        <f ca="1">TODAY()-3</f>
        <v>44383</v>
      </c>
    </row>
    <row r="78" spans="1:4" x14ac:dyDescent="0.2">
      <c r="A78" t="s">
        <v>83</v>
      </c>
      <c r="B78" s="1">
        <v>124000</v>
      </c>
      <c r="C78" s="1">
        <v>155000</v>
      </c>
      <c r="D78" s="2">
        <f ca="1">TODAY()-2</f>
        <v>44384</v>
      </c>
    </row>
    <row r="79" spans="1:4" x14ac:dyDescent="0.2">
      <c r="A79" t="s">
        <v>84</v>
      </c>
      <c r="B79" s="1">
        <v>81000</v>
      </c>
      <c r="C79" s="1">
        <v>66000</v>
      </c>
      <c r="D79" s="2">
        <f ca="1">TODAY()-14</f>
        <v>44372</v>
      </c>
    </row>
    <row r="80" spans="1:4" x14ac:dyDescent="0.2">
      <c r="A80" t="s">
        <v>85</v>
      </c>
      <c r="B80" s="1">
        <v>131000</v>
      </c>
      <c r="C80" s="1">
        <v>2000</v>
      </c>
      <c r="D80" s="2">
        <f ca="1">TODAY()-4</f>
        <v>44382</v>
      </c>
    </row>
    <row r="81" spans="1:4" x14ac:dyDescent="0.2">
      <c r="A81" t="s">
        <v>86</v>
      </c>
      <c r="B81" s="1">
        <v>25000</v>
      </c>
      <c r="C81" s="1">
        <v>7000</v>
      </c>
      <c r="D81" s="2">
        <f ca="1">TODAY()-5</f>
        <v>44381</v>
      </c>
    </row>
    <row r="82" spans="1:4" x14ac:dyDescent="0.2">
      <c r="A82" t="s">
        <v>87</v>
      </c>
      <c r="B82" s="1">
        <v>103000</v>
      </c>
      <c r="C82" s="1">
        <v>146000</v>
      </c>
      <c r="D82" s="2">
        <f ca="1">TODAY()-9</f>
        <v>44377</v>
      </c>
    </row>
    <row r="83" spans="1:4" x14ac:dyDescent="0.2">
      <c r="A83" t="s">
        <v>88</v>
      </c>
      <c r="B83" s="1">
        <v>48000</v>
      </c>
      <c r="C83" s="1">
        <v>189000</v>
      </c>
      <c r="D83" s="2">
        <f ca="1">TODAY()-11</f>
        <v>44375</v>
      </c>
    </row>
    <row r="84" spans="1:4" x14ac:dyDescent="0.2">
      <c r="A84" t="s">
        <v>89</v>
      </c>
      <c r="B84" s="1">
        <v>186000</v>
      </c>
      <c r="C84" s="1">
        <v>160000</v>
      </c>
      <c r="D84" s="2">
        <f ca="1">TODAY()-2</f>
        <v>44384</v>
      </c>
    </row>
    <row r="85" spans="1:4" x14ac:dyDescent="0.2">
      <c r="A85" t="s">
        <v>90</v>
      </c>
      <c r="B85" s="1">
        <v>90000</v>
      </c>
      <c r="C85" s="1">
        <v>127000</v>
      </c>
      <c r="D85" s="2">
        <f ca="1">TODAY()-1</f>
        <v>44385</v>
      </c>
    </row>
    <row r="86" spans="1:4" x14ac:dyDescent="0.2">
      <c r="A86" t="s">
        <v>91</v>
      </c>
      <c r="B86" s="1">
        <v>10000</v>
      </c>
      <c r="C86" s="1">
        <v>170000</v>
      </c>
      <c r="D86" s="2">
        <f ca="1">TODAY()-16</f>
        <v>44370</v>
      </c>
    </row>
    <row r="87" spans="1:4" x14ac:dyDescent="0.2">
      <c r="A87" t="s">
        <v>92</v>
      </c>
      <c r="B87" s="1">
        <v>135000</v>
      </c>
      <c r="C87" s="1">
        <v>107000</v>
      </c>
      <c r="D87" s="2">
        <f ca="1">TODAY()-15</f>
        <v>44371</v>
      </c>
    </row>
    <row r="88" spans="1:4" x14ac:dyDescent="0.2">
      <c r="A88" t="s">
        <v>93</v>
      </c>
      <c r="B88" s="1">
        <v>38000</v>
      </c>
      <c r="C88" s="1">
        <v>132000</v>
      </c>
      <c r="D88" s="2">
        <f ca="1">TODAY()-10</f>
        <v>44376</v>
      </c>
    </row>
    <row r="89" spans="1:4" x14ac:dyDescent="0.2">
      <c r="A89" t="s">
        <v>94</v>
      </c>
      <c r="B89" s="1">
        <v>108000</v>
      </c>
      <c r="C89" s="1">
        <v>17000</v>
      </c>
      <c r="D89" s="2">
        <f ca="1">TODAY()-18</f>
        <v>44368</v>
      </c>
    </row>
    <row r="90" spans="1:4" x14ac:dyDescent="0.2">
      <c r="A90" t="s">
        <v>95</v>
      </c>
      <c r="B90" s="1">
        <v>25000</v>
      </c>
      <c r="C90" s="1">
        <v>18000</v>
      </c>
      <c r="D90" s="2">
        <f ca="1">TODAY()-11</f>
        <v>44375</v>
      </c>
    </row>
    <row r="91" spans="1:4" x14ac:dyDescent="0.2">
      <c r="A91" t="s">
        <v>96</v>
      </c>
      <c r="B91" s="1">
        <v>145000</v>
      </c>
      <c r="C91" s="1">
        <v>64000</v>
      </c>
      <c r="D91" s="2">
        <f ca="1">TODAY()-16</f>
        <v>44370</v>
      </c>
    </row>
    <row r="92" spans="1:4" x14ac:dyDescent="0.2">
      <c r="A92" t="s">
        <v>97</v>
      </c>
      <c r="B92" s="1">
        <v>148000</v>
      </c>
      <c r="C92" s="1">
        <v>59000</v>
      </c>
      <c r="D92" s="2">
        <f ca="1">TODAY()-2</f>
        <v>44384</v>
      </c>
    </row>
    <row r="93" spans="1:4" x14ac:dyDescent="0.2">
      <c r="A93" t="s">
        <v>98</v>
      </c>
      <c r="B93" s="1">
        <v>193000</v>
      </c>
      <c r="C93" s="1">
        <v>172000</v>
      </c>
      <c r="D93" s="2">
        <f ca="1">TODAY()-2</f>
        <v>44384</v>
      </c>
    </row>
    <row r="94" spans="1:4" x14ac:dyDescent="0.2">
      <c r="A94" t="s">
        <v>99</v>
      </c>
      <c r="B94" s="1">
        <v>100000</v>
      </c>
      <c r="C94" s="1">
        <v>119000</v>
      </c>
      <c r="D94" s="2">
        <f ca="1">TODAY()-18</f>
        <v>44368</v>
      </c>
    </row>
    <row r="95" spans="1:4" x14ac:dyDescent="0.2">
      <c r="A95" t="s">
        <v>100</v>
      </c>
      <c r="B95" s="1">
        <v>96000</v>
      </c>
      <c r="C95" s="1">
        <v>134000</v>
      </c>
      <c r="D95" s="2">
        <f ca="1">TODAY()-18</f>
        <v>44368</v>
      </c>
    </row>
    <row r="96" spans="1:4" x14ac:dyDescent="0.2">
      <c r="A96" t="s">
        <v>101</v>
      </c>
      <c r="B96" s="1">
        <v>155000</v>
      </c>
      <c r="C96" s="1">
        <v>61000</v>
      </c>
      <c r="D96" s="2">
        <f ca="1">TODAY()-18</f>
        <v>44368</v>
      </c>
    </row>
    <row r="97" spans="1:4" x14ac:dyDescent="0.2">
      <c r="A97" t="s">
        <v>102</v>
      </c>
      <c r="B97" s="1">
        <v>130000</v>
      </c>
      <c r="C97" s="1">
        <v>135000</v>
      </c>
      <c r="D97" s="2">
        <f ca="1">TODAY()-1</f>
        <v>44385</v>
      </c>
    </row>
    <row r="98" spans="1:4" x14ac:dyDescent="0.2">
      <c r="A98" t="s">
        <v>103</v>
      </c>
      <c r="B98" s="1">
        <v>17000</v>
      </c>
      <c r="C98" s="1">
        <v>128000</v>
      </c>
      <c r="D98" s="2">
        <f ca="1">TODAY()-3</f>
        <v>44383</v>
      </c>
    </row>
    <row r="99" spans="1:4" x14ac:dyDescent="0.2">
      <c r="A99" t="s">
        <v>104</v>
      </c>
      <c r="B99" s="1">
        <v>87000</v>
      </c>
      <c r="C99" s="1">
        <v>95000</v>
      </c>
      <c r="D99" s="2">
        <f ca="1">TODAY()-13</f>
        <v>44373</v>
      </c>
    </row>
    <row r="100" spans="1:4" x14ac:dyDescent="0.2">
      <c r="A100" t="s">
        <v>105</v>
      </c>
      <c r="B100" s="1">
        <v>79000</v>
      </c>
      <c r="C100" s="1">
        <v>114000</v>
      </c>
      <c r="D100" s="2">
        <f ca="1">TODAY()-6</f>
        <v>44380</v>
      </c>
    </row>
    <row r="101" spans="1:4" x14ac:dyDescent="0.2">
      <c r="A101" t="s">
        <v>106</v>
      </c>
      <c r="B101" s="1">
        <v>159000</v>
      </c>
      <c r="C101" s="1">
        <v>117000</v>
      </c>
      <c r="D101" s="2">
        <f ca="1">TODAY()-4</f>
        <v>44382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Matyi</dc:creator>
  <cp:lastModifiedBy>Lúdas Matyi</cp:lastModifiedBy>
  <dcterms:created xsi:type="dcterms:W3CDTF">2021-07-01T15:41:40Z</dcterms:created>
  <dcterms:modified xsi:type="dcterms:W3CDTF">2021-07-09T08:49:40Z</dcterms:modified>
</cp:coreProperties>
</file>