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DATOK\weblap\informatika-erettsegi\kozepszintu-fuggvenyek-gyakorlasa\fajlok\"/>
    </mc:Choice>
  </mc:AlternateContent>
  <xr:revisionPtr revIDLastSave="0" documentId="8_{F1A21CAC-B2B6-47D4-AB85-389E3BD5C4BB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MA A" sheetId="4" r:id="rId1"/>
    <sheet name="MA B" sheetId="8" r:id="rId2"/>
    <sheet name="ÉV A" sheetId="5" r:id="rId3"/>
    <sheet name="ÉV B" sheetId="10" r:id="rId4"/>
    <sheet name="HÓNAP" sheetId="6" r:id="rId5"/>
    <sheet name="NAP" sheetId="7" r:id="rId6"/>
    <sheet name="DÁTUM" sheetId="12" r:id="rId7"/>
    <sheet name="HÉT.NAPJA" sheetId="14" r:id="rId8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6" i="14" l="1"/>
  <c r="E16" i="14" s="1"/>
  <c r="B15" i="14"/>
  <c r="E15" i="14" s="1"/>
  <c r="B14" i="14"/>
  <c r="E14" i="14" s="1"/>
  <c r="B13" i="14"/>
  <c r="E13" i="14" s="1"/>
  <c r="B12" i="14"/>
  <c r="E12" i="14" s="1"/>
  <c r="B11" i="14"/>
  <c r="E11" i="14" s="1"/>
  <c r="B10" i="14"/>
  <c r="E10" i="14" s="1"/>
  <c r="B9" i="14"/>
  <c r="E9" i="14" s="1"/>
  <c r="B8" i="14"/>
  <c r="E8" i="14" s="1"/>
  <c r="B7" i="14"/>
  <c r="E7" i="14" s="1"/>
  <c r="B6" i="14"/>
  <c r="E6" i="14" s="1"/>
  <c r="B5" i="14"/>
  <c r="E5" i="14" s="1"/>
  <c r="B4" i="14"/>
  <c r="E4" i="14" s="1"/>
  <c r="B3" i="14"/>
  <c r="E3" i="14" s="1"/>
  <c r="B2" i="14"/>
  <c r="E2" i="14" s="1"/>
  <c r="B16" i="12"/>
  <c r="B15" i="12"/>
  <c r="B14" i="12"/>
  <c r="B13" i="12"/>
  <c r="B12" i="12"/>
  <c r="B11" i="12"/>
  <c r="B10" i="12"/>
  <c r="B9" i="12"/>
  <c r="B8" i="12"/>
  <c r="B7" i="12"/>
  <c r="B6" i="12"/>
  <c r="B5" i="12"/>
  <c r="B4" i="12"/>
  <c r="B3" i="12"/>
  <c r="B2" i="12"/>
  <c r="B19" i="10" l="1"/>
  <c r="B18" i="10"/>
  <c r="B17" i="10"/>
  <c r="B16" i="10"/>
  <c r="B15" i="10"/>
  <c r="B14" i="10"/>
  <c r="B13" i="10"/>
  <c r="B12" i="10"/>
  <c r="B11" i="10"/>
  <c r="B10" i="10"/>
  <c r="B9" i="10"/>
  <c r="B8" i="10"/>
  <c r="B7" i="10"/>
  <c r="B6" i="10"/>
  <c r="B5" i="10"/>
  <c r="B4" i="10"/>
  <c r="B3" i="10"/>
  <c r="B2" i="10"/>
  <c r="B1" i="10"/>
  <c r="C23" i="8"/>
  <c r="C22" i="8"/>
  <c r="C21" i="8"/>
  <c r="C20" i="8"/>
  <c r="C19" i="8"/>
  <c r="C18" i="8"/>
  <c r="C17" i="8"/>
  <c r="C16" i="8"/>
  <c r="C15" i="8"/>
  <c r="C14" i="8"/>
  <c r="C13" i="8"/>
  <c r="C12" i="8"/>
  <c r="C11" i="8"/>
  <c r="C10" i="8"/>
  <c r="C9" i="8"/>
  <c r="C8" i="8"/>
  <c r="C7" i="8"/>
  <c r="C6" i="8"/>
  <c r="C5" i="8"/>
  <c r="C4" i="8"/>
  <c r="C3" i="8"/>
  <c r="C2" i="8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5" i="5"/>
  <c r="B4" i="5"/>
  <c r="B3" i="5"/>
  <c r="B2" i="5"/>
  <c r="B9" i="4"/>
  <c r="B8" i="4"/>
  <c r="B7" i="4"/>
  <c r="B6" i="4"/>
  <c r="B5" i="4"/>
  <c r="B4" i="4"/>
  <c r="B3" i="4"/>
  <c r="B2" i="4"/>
</calcChain>
</file>

<file path=xl/sharedStrings.xml><?xml version="1.0" encoding="utf-8"?>
<sst xmlns="http://schemas.openxmlformats.org/spreadsheetml/2006/main" count="135" uniqueCount="121">
  <si>
    <t>áru
kódja</t>
  </si>
  <si>
    <t>gyártás
napja</t>
  </si>
  <si>
    <t>szavatosság
napokban</t>
  </si>
  <si>
    <t>szavatosság
lejár</t>
  </si>
  <si>
    <t>lejár
nap múlva</t>
  </si>
  <si>
    <t>D-671</t>
  </si>
  <si>
    <t>S-700</t>
  </si>
  <si>
    <t>R-562</t>
  </si>
  <si>
    <t>C-251</t>
  </si>
  <si>
    <t>U-179</t>
  </si>
  <si>
    <t>T-843</t>
  </si>
  <si>
    <t>O-619</t>
  </si>
  <si>
    <t>B-348</t>
  </si>
  <si>
    <t>beutalt
neve</t>
  </si>
  <si>
    <t>kúra hossza
napokban</t>
  </si>
  <si>
    <t>kúra
kezdete</t>
  </si>
  <si>
    <t>vége
nap múlva</t>
  </si>
  <si>
    <t>Szigetvári Lóránt</t>
  </si>
  <si>
    <t>Sarkadi Medárd</t>
  </si>
  <si>
    <t>Török Ákos</t>
  </si>
  <si>
    <t>Forgács Andrea</t>
  </si>
  <si>
    <t>Csányi Ildikó</t>
  </si>
  <si>
    <t>Almási Olga</t>
  </si>
  <si>
    <t>Körmendi Áron</t>
  </si>
  <si>
    <t>Petrás Vince</t>
  </si>
  <si>
    <t>Nyitrai Péter</t>
  </si>
  <si>
    <t>Gosztonyi Noémi</t>
  </si>
  <si>
    <t>Mocsári Ibolya</t>
  </si>
  <si>
    <t>Szendrei Zoltán</t>
  </si>
  <si>
    <t>Kőszegi Bátor</t>
  </si>
  <si>
    <t>Kónya Gergő</t>
  </si>
  <si>
    <t>Gyimesi Antal</t>
  </si>
  <si>
    <t>Rádi Dániel</t>
  </si>
  <si>
    <t>Harsányi Emese</t>
  </si>
  <si>
    <t>Dobos Gitta</t>
  </si>
  <si>
    <t>Hamza Noémi</t>
  </si>
  <si>
    <t>Szirtes Hugó</t>
  </si>
  <si>
    <t>Eszes Gertrúd</t>
  </si>
  <si>
    <t>Sóti Csenge</t>
  </si>
  <si>
    <r>
      <t xml:space="preserve">C2    kattintás a szerkesztőlécen, majd </t>
    </r>
    <r>
      <rPr>
        <sz val="9"/>
        <color indexed="12"/>
        <rFont val="Calibri"/>
        <family val="2"/>
        <charset val="238"/>
        <scheme val="minor"/>
      </rPr>
      <t>Ctrl+.</t>
    </r>
  </si>
  <si>
    <r>
      <t>D2    ="</t>
    </r>
    <r>
      <rPr>
        <sz val="9"/>
        <color indexed="12"/>
        <rFont val="Calibri"/>
        <family val="2"/>
        <charset val="238"/>
        <scheme val="minor"/>
      </rPr>
      <t>Ctrl+.</t>
    </r>
    <r>
      <rPr>
        <sz val="9"/>
        <color theme="1"/>
        <rFont val="Calibri"/>
        <family val="2"/>
        <charset val="238"/>
        <scheme val="minor"/>
      </rPr>
      <t>"+100</t>
    </r>
  </si>
  <si>
    <r>
      <t>C3    =</t>
    </r>
    <r>
      <rPr>
        <sz val="9"/>
        <color indexed="63"/>
        <rFont val="Calibri"/>
        <family val="2"/>
        <charset val="238"/>
        <scheme val="minor"/>
      </rPr>
      <t>MA()</t>
    </r>
  </si>
  <si>
    <r>
      <t>D3    =</t>
    </r>
    <r>
      <rPr>
        <sz val="9"/>
        <color indexed="63"/>
        <rFont val="Calibri"/>
        <family val="2"/>
        <charset val="238"/>
        <scheme val="minor"/>
      </rPr>
      <t>MA()</t>
    </r>
    <r>
      <rPr>
        <sz val="9"/>
        <color theme="1"/>
        <rFont val="Calibri"/>
        <family val="2"/>
        <charset val="238"/>
        <scheme val="minor"/>
      </rPr>
      <t>+100</t>
    </r>
  </si>
  <si>
    <t>.</t>
  </si>
  <si>
    <t>Deli Heléna</t>
  </si>
  <si>
    <t>Kerekes Amanda</t>
  </si>
  <si>
    <t>Kövér Emőd</t>
  </si>
  <si>
    <t>Kónya Ágnes</t>
  </si>
  <si>
    <t>Perlaki Enikő</t>
  </si>
  <si>
    <t>Osváth Farkas</t>
  </si>
  <si>
    <t>Korda Tas</t>
  </si>
  <si>
    <t>Ujvári Cecilia</t>
  </si>
  <si>
    <t>Szentmiklósi Júlia</t>
  </si>
  <si>
    <t>Gerencsér Hugó</t>
  </si>
  <si>
    <t>Frank Zsombor</t>
  </si>
  <si>
    <t>Győri Csanád</t>
  </si>
  <si>
    <t>Megyeri Pál</t>
  </si>
  <si>
    <t>Kardos Pál</t>
  </si>
  <si>
    <t>Pálfi Anita</t>
  </si>
  <si>
    <t>Faludi Irma</t>
  </si>
  <si>
    <t>Szőke Elvira</t>
  </si>
  <si>
    <t>Torda Marianna</t>
  </si>
  <si>
    <t>Udvardi Ágota</t>
  </si>
  <si>
    <t>Szakács Malvin</t>
  </si>
  <si>
    <t>Rigó György</t>
  </si>
  <si>
    <t>Ligeti Lilla</t>
  </si>
  <si>
    <t>Hegedűs Benő</t>
  </si>
  <si>
    <t>Csiszár Vilmos</t>
  </si>
  <si>
    <t>Selmeci Adél</t>
  </si>
  <si>
    <t>Kun Patrícia</t>
  </si>
  <si>
    <t>Palágyi Annabella</t>
  </si>
  <si>
    <t>Hegedűs Terézia</t>
  </si>
  <si>
    <t>Lázár Medárd</t>
  </si>
  <si>
    <t>Berkes Ernő</t>
  </si>
  <si>
    <t>Gerő Hilda</t>
  </si>
  <si>
    <t>Sényi Tímea</t>
  </si>
  <si>
    <t>Hajdú Terézia</t>
  </si>
  <si>
    <t>Berkes Gergely</t>
  </si>
  <si>
    <t>Bartos Péter</t>
  </si>
  <si>
    <t>Vass Róbert</t>
  </si>
  <si>
    <t>Martos Patrícia</t>
  </si>
  <si>
    <t>Mátrai Simon</t>
  </si>
  <si>
    <r>
      <t>C3    =</t>
    </r>
    <r>
      <rPr>
        <sz val="9"/>
        <color indexed="63"/>
        <rFont val="Calibri"/>
        <family val="2"/>
        <charset val="238"/>
        <scheme val="minor"/>
      </rPr>
      <t>ÉV(</t>
    </r>
    <r>
      <rPr>
        <sz val="9"/>
        <color indexed="12"/>
        <rFont val="Calibri"/>
        <family val="2"/>
        <charset val="238"/>
        <scheme val="minor"/>
      </rPr>
      <t>"Ctrl+."</t>
    </r>
    <r>
      <rPr>
        <sz val="9"/>
        <color indexed="63"/>
        <rFont val="Calibri"/>
        <family val="2"/>
        <charset val="238"/>
        <scheme val="minor"/>
      </rPr>
      <t>)</t>
    </r>
  </si>
  <si>
    <r>
      <t>C6    =ÉV(</t>
    </r>
    <r>
      <rPr>
        <sz val="9"/>
        <color indexed="12"/>
        <rFont val="Calibri"/>
        <family val="2"/>
        <charset val="238"/>
        <scheme val="minor"/>
      </rPr>
      <t>B6</t>
    </r>
    <r>
      <rPr>
        <sz val="9"/>
        <color theme="1"/>
        <rFont val="Calibri"/>
        <family val="2"/>
        <charset val="238"/>
        <scheme val="minor"/>
      </rPr>
      <t>)</t>
    </r>
  </si>
  <si>
    <t>első félévi
dátumok</t>
  </si>
  <si>
    <t>vásárlás</t>
  </si>
  <si>
    <t>összeg</t>
  </si>
  <si>
    <t>25-e előtt</t>
  </si>
  <si>
    <t>Írassuk ki a D oszlopban, mikor jár le a szavatosságuk</t>
  </si>
  <si>
    <t>az egyes termékeknek! Hány nap van még a lejárat napjáig?</t>
  </si>
  <si>
    <t>Ez az adat álljon az E oszlop celláiban!</t>
  </si>
  <si>
    <t>kell elbocsátanunk az egyes embereket!</t>
  </si>
  <si>
    <t>Írassuk ki a D oszlopban, hány nap múlva</t>
  </si>
  <si>
    <t>név</t>
  </si>
  <si>
    <t>születési
dátum</t>
  </si>
  <si>
    <t>évek
száma</t>
  </si>
  <si>
    <t>évesek a listában álló emberek?</t>
  </si>
  <si>
    <t>Hány év múlva lesznek száz</t>
  </si>
  <si>
    <t>Hány évesek a listában álló emberek?</t>
  </si>
  <si>
    <t>Először (C oszlop) az ÉV függvénnyel dolgozzunk,</t>
  </si>
  <si>
    <t>majd (D oszlop) az eltelt napokkal számoljunk!</t>
  </si>
  <si>
    <t>Utóbbi esetben az eltelt napok és 365,25</t>
  </si>
  <si>
    <t>egészre csonkolt hányadosát kell képeznünk.</t>
  </si>
  <si>
    <t>negyedévek
száma</t>
  </si>
  <si>
    <t>Képezzünk logikai értéket a B oszlopban!</t>
  </si>
  <si>
    <t>Ha a dátum az első félévbe esik, akkor IGAZ,</t>
  </si>
  <si>
    <t>különben HAMIS!</t>
  </si>
  <si>
    <t>Melyik negyedévbe esik a dátum? A számok</t>
  </si>
  <si>
    <t>a C oszlop celláiban álljanak!</t>
  </si>
  <si>
    <t>25.-e előtt történt a vásárlás?</t>
  </si>
  <si>
    <t>Feleljünk logikai értékkel a C oszlopban:</t>
  </si>
  <si>
    <t>számlaszám</t>
  </si>
  <si>
    <t>lekötés
dátuma</t>
  </si>
  <si>
    <t>lekötés
hónapokban</t>
  </si>
  <si>
    <t>összeg
eFt</t>
  </si>
  <si>
    <t>lekötés
lejár</t>
  </si>
  <si>
    <t>Számolja ki az E oszlopban</t>
  </si>
  <si>
    <t>mikor járnak le a lekötések!</t>
  </si>
  <si>
    <t>hétköznap</t>
  </si>
  <si>
    <t>Képezzen logikai értéket!</t>
  </si>
  <si>
    <t>Hétköznapra esik-e a lejárat dátuma?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</si>
</sst>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\ &quot;Ft&quot;"/>
    <numFmt numFmtId="165" formatCode="mmm/dd"/>
    <numFmt numFmtId="166" formatCode="mmm/dd\ hh:mm"/>
    <numFmt numFmtId="167" formatCode="0000\-00\-0"/>
    <numFmt numFmtId="168" formatCode="#,###,&quot; eFt&quot;"/>
  </numFmts>
  <fonts count="9" x14ac:knownFonts="1"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indexed="12"/>
      <name val="Calibri"/>
      <family val="2"/>
      <charset val="238"/>
      <scheme val="minor"/>
    </font>
    <font>
      <sz val="9"/>
      <color indexed="63"/>
      <name val="Calibri"/>
      <family val="2"/>
      <charset val="238"/>
      <scheme val="minor"/>
    </font>
    <font>
      <sz val="9"/>
      <color rgb="FF000000"/>
      <name val="Calibri"/>
      <family val="2"/>
      <charset val="238"/>
    </font>
    <font>
      <b/>
      <sz val="9"/>
      <name val="Calibri"/>
      <family val="2"/>
      <charset val="238"/>
      <scheme val="minor"/>
    </font>
    <font>
      <sz val="9"/>
      <color rgb="FF0000FF"/>
      <name val="Candara"/>
      <family val="2"/>
      <charset val="238"/>
    </font>
    <font>
      <b/>
      <sz val="9"/>
      <color indexed="63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indent="1"/>
    </xf>
    <xf numFmtId="14" fontId="0" fillId="0" borderId="0" xfId="0" applyNumberFormat="1" applyAlignment="1">
      <alignment vertical="center"/>
    </xf>
    <xf numFmtId="2" fontId="0" fillId="0" borderId="0" xfId="0" applyNumberFormat="1" applyAlignment="1">
      <alignment horizontal="left" indent="1"/>
    </xf>
    <xf numFmtId="14" fontId="4" fillId="0" borderId="0" xfId="0" applyNumberFormat="1" applyFont="1" applyAlignment="1">
      <alignment vertical="center"/>
    </xf>
    <xf numFmtId="14" fontId="4" fillId="0" borderId="0" xfId="0" applyNumberFormat="1" applyFont="1" applyAlignment="1">
      <alignment horizontal="center" vertical="center"/>
    </xf>
    <xf numFmtId="14" fontId="0" fillId="0" borderId="0" xfId="0" applyNumberFormat="1" applyAlignment="1">
      <alignment horizontal="center"/>
    </xf>
    <xf numFmtId="0" fontId="0" fillId="0" borderId="1" xfId="0" applyBorder="1"/>
    <xf numFmtId="165" fontId="0" fillId="0" borderId="0" xfId="0" applyNumberFormat="1"/>
    <xf numFmtId="166" fontId="0" fillId="0" borderId="0" xfId="0" applyNumberFormat="1" applyAlignment="1">
      <alignment horizontal="center"/>
    </xf>
    <xf numFmtId="164" fontId="0" fillId="0" borderId="0" xfId="0" applyNumberFormat="1" applyAlignment="1">
      <alignment horizontal="right" indent="2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/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0" xfId="0" applyAlignment="1"/>
    <xf numFmtId="0" fontId="6" fillId="0" borderId="0" xfId="0" applyFont="1" applyAlignment="1"/>
    <xf numFmtId="167" fontId="1" fillId="0" borderId="0" xfId="0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168" fontId="1" fillId="0" borderId="0" xfId="0" applyNumberFormat="1" applyFont="1" applyAlignment="1">
      <alignment horizontal="center"/>
    </xf>
    <xf numFmtId="0" fontId="1" fillId="0" borderId="0" xfId="0" applyFont="1"/>
    <xf numFmtId="14" fontId="1" fillId="0" borderId="0" xfId="0" applyNumberFormat="1" applyFont="1"/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M64889"/>
  <sheetViews>
    <sheetView tabSelected="1" workbookViewId="0">
      <selection activeCell="F20" sqref="F20"/>
    </sheetView>
  </sheetViews>
  <sheetFormatPr defaultColWidth="9.33203125" defaultRowHeight="12" x14ac:dyDescent="0.2"/>
  <cols>
    <col min="1" max="5" width="13.83203125" style="1" customWidth="1"/>
    <col min="6" max="16384" width="9.33203125" style="1"/>
  </cols>
  <sheetData>
    <row r="1" spans="1:5" ht="27.6" customHeight="1" x14ac:dyDescent="0.2">
      <c r="A1" s="15" t="s">
        <v>0</v>
      </c>
      <c r="B1" s="15" t="s">
        <v>1</v>
      </c>
      <c r="C1" s="15" t="s">
        <v>2</v>
      </c>
      <c r="D1" s="15" t="s">
        <v>3</v>
      </c>
      <c r="E1" s="15" t="s">
        <v>4</v>
      </c>
    </row>
    <row r="2" spans="1:5" ht="10.5" customHeight="1" x14ac:dyDescent="0.2">
      <c r="A2" s="3" t="s">
        <v>5</v>
      </c>
      <c r="B2" s="4">
        <f ca="1">TODAY()-6</f>
        <v>44541</v>
      </c>
      <c r="C2" s="3">
        <v>20</v>
      </c>
    </row>
    <row r="3" spans="1:5" ht="10.5" customHeight="1" x14ac:dyDescent="0.2">
      <c r="A3" s="3" t="s">
        <v>6</v>
      </c>
      <c r="B3" s="4">
        <f ca="1">TODAY()-14</f>
        <v>44533</v>
      </c>
      <c r="C3" s="3">
        <v>35</v>
      </c>
    </row>
    <row r="4" spans="1:5" x14ac:dyDescent="0.2">
      <c r="A4" s="3" t="s">
        <v>7</v>
      </c>
      <c r="B4" s="4">
        <f ca="1">TODAY()-9</f>
        <v>44538</v>
      </c>
      <c r="C4" s="3">
        <v>30</v>
      </c>
    </row>
    <row r="5" spans="1:5" x14ac:dyDescent="0.2">
      <c r="A5" s="3" t="s">
        <v>8</v>
      </c>
      <c r="B5" s="4">
        <f ca="1">TODAY()-7</f>
        <v>44540</v>
      </c>
      <c r="C5" s="3">
        <v>30</v>
      </c>
    </row>
    <row r="6" spans="1:5" ht="10.5" customHeight="1" x14ac:dyDescent="0.2">
      <c r="A6" s="3" t="s">
        <v>9</v>
      </c>
      <c r="B6" s="4">
        <f ca="1">TODAY()-13</f>
        <v>44534</v>
      </c>
      <c r="C6" s="3">
        <v>15</v>
      </c>
    </row>
    <row r="7" spans="1:5" x14ac:dyDescent="0.2">
      <c r="A7" s="3" t="s">
        <v>10</v>
      </c>
      <c r="B7" s="4">
        <f ca="1">TODAY()-14</f>
        <v>44533</v>
      </c>
      <c r="C7" s="3">
        <v>45</v>
      </c>
    </row>
    <row r="8" spans="1:5" x14ac:dyDescent="0.2">
      <c r="A8" s="3" t="s">
        <v>11</v>
      </c>
      <c r="B8" s="4">
        <f ca="1">TODAY()-11</f>
        <v>44536</v>
      </c>
      <c r="C8" s="3">
        <v>40</v>
      </c>
    </row>
    <row r="9" spans="1:5" x14ac:dyDescent="0.2">
      <c r="A9" s="3" t="s">
        <v>12</v>
      </c>
      <c r="B9" s="4">
        <f ca="1">TODAY()-12</f>
        <v>44535</v>
      </c>
      <c r="C9" s="3">
        <v>35</v>
      </c>
    </row>
    <row r="12" spans="1:5" x14ac:dyDescent="0.2">
      <c r="B12" s="16" t="s">
        <v>88</v>
      </c>
    </row>
    <row r="13" spans="1:5" x14ac:dyDescent="0.2">
      <c r="B13" s="16" t="s">
        <v>89</v>
      </c>
    </row>
    <row r="14" spans="1:5" x14ac:dyDescent="0.2">
      <c r="B14" s="16" t="s">
        <v>90</v>
      </c>
    </row>
    <row r="64865" spans="238:242" x14ac:dyDescent="0.2">
      <c r="ID64865" s="1" t="s">
        <v>39</v>
      </c>
      <c r="IH64865" s="1" t="s">
        <v>40</v>
      </c>
    </row>
    <row r="64866" spans="238:242" x14ac:dyDescent="0.2">
      <c r="ID64866" s="1" t="s">
        <v>41</v>
      </c>
      <c r="IH64866" s="1" t="s">
        <v>42</v>
      </c>
    </row>
    <row r="64889" spans="247:247" x14ac:dyDescent="0.2">
      <c r="IM64889" s="2" t="s">
        <v>43</v>
      </c>
    </row>
  </sheetData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M65520"/>
  <sheetViews>
    <sheetView workbookViewId="0">
      <selection activeCell="G25" sqref="G25"/>
    </sheetView>
  </sheetViews>
  <sheetFormatPr defaultColWidth="9.33203125" defaultRowHeight="12" x14ac:dyDescent="0.2"/>
  <cols>
    <col min="1" max="1" width="18.5" style="1" customWidth="1"/>
    <col min="2" max="4" width="13.83203125" style="1" customWidth="1"/>
    <col min="5" max="16384" width="9.33203125" style="1"/>
  </cols>
  <sheetData>
    <row r="1" spans="1:12" ht="27.6" customHeight="1" x14ac:dyDescent="0.2">
      <c r="A1" s="15" t="s">
        <v>13</v>
      </c>
      <c r="B1" s="15" t="s">
        <v>14</v>
      </c>
      <c r="C1" s="15" t="s">
        <v>15</v>
      </c>
      <c r="D1" s="15" t="s">
        <v>16</v>
      </c>
    </row>
    <row r="2" spans="1:12" x14ac:dyDescent="0.2">
      <c r="A2" s="5" t="s">
        <v>17</v>
      </c>
      <c r="B2" s="3">
        <v>28</v>
      </c>
      <c r="C2" s="4">
        <f ca="1">TODAY()-17</f>
        <v>44530</v>
      </c>
      <c r="L2" s="6"/>
    </row>
    <row r="3" spans="1:12" x14ac:dyDescent="0.2">
      <c r="A3" s="5" t="s">
        <v>18</v>
      </c>
      <c r="B3" s="3">
        <v>14</v>
      </c>
      <c r="C3" s="4">
        <f ca="1">TODAY()-7</f>
        <v>44540</v>
      </c>
      <c r="F3" s="16" t="s">
        <v>92</v>
      </c>
      <c r="L3" s="6"/>
    </row>
    <row r="4" spans="1:12" x14ac:dyDescent="0.2">
      <c r="A4" s="5" t="s">
        <v>19</v>
      </c>
      <c r="B4" s="3">
        <v>28</v>
      </c>
      <c r="C4" s="4">
        <f ca="1">TODAY()-12</f>
        <v>44535</v>
      </c>
      <c r="F4" s="16" t="s">
        <v>91</v>
      </c>
      <c r="L4" s="6"/>
    </row>
    <row r="5" spans="1:12" x14ac:dyDescent="0.2">
      <c r="A5" s="5" t="s">
        <v>20</v>
      </c>
      <c r="B5" s="3">
        <v>21</v>
      </c>
      <c r="C5" s="4">
        <f ca="1">TODAY()-13</f>
        <v>44534</v>
      </c>
      <c r="L5" s="6"/>
    </row>
    <row r="6" spans="1:12" x14ac:dyDescent="0.2">
      <c r="A6" s="5" t="s">
        <v>21</v>
      </c>
      <c r="B6" s="3">
        <v>14</v>
      </c>
      <c r="C6" s="4">
        <f ca="1">TODAY()-7</f>
        <v>44540</v>
      </c>
      <c r="L6" s="6"/>
    </row>
    <row r="7" spans="1:12" x14ac:dyDescent="0.2">
      <c r="A7" s="5" t="s">
        <v>22</v>
      </c>
      <c r="B7" s="3">
        <v>14</v>
      </c>
      <c r="C7" s="4">
        <f ca="1">TODAY()-7</f>
        <v>44540</v>
      </c>
      <c r="L7" s="6"/>
    </row>
    <row r="8" spans="1:12" x14ac:dyDescent="0.2">
      <c r="A8" s="5" t="s">
        <v>23</v>
      </c>
      <c r="B8" s="3">
        <v>42</v>
      </c>
      <c r="C8" s="4">
        <f ca="1">TODAY()-19</f>
        <v>44528</v>
      </c>
      <c r="L8" s="6"/>
    </row>
    <row r="9" spans="1:12" x14ac:dyDescent="0.2">
      <c r="A9" s="5" t="s">
        <v>24</v>
      </c>
      <c r="B9" s="3">
        <v>42</v>
      </c>
      <c r="C9" s="4">
        <f ca="1">TODAY()-23</f>
        <v>44524</v>
      </c>
      <c r="L9" s="6"/>
    </row>
    <row r="10" spans="1:12" x14ac:dyDescent="0.2">
      <c r="A10" s="5" t="s">
        <v>25</v>
      </c>
      <c r="B10" s="3">
        <v>35</v>
      </c>
      <c r="C10" s="4">
        <f ca="1">TODAY()-25</f>
        <v>44522</v>
      </c>
      <c r="L10" s="6"/>
    </row>
    <row r="11" spans="1:12" x14ac:dyDescent="0.2">
      <c r="A11" s="5" t="s">
        <v>26</v>
      </c>
      <c r="B11" s="3">
        <v>14</v>
      </c>
      <c r="C11" s="4">
        <f ca="1">TODAY()-7</f>
        <v>44540</v>
      </c>
      <c r="L11" s="6"/>
    </row>
    <row r="12" spans="1:12" x14ac:dyDescent="0.2">
      <c r="A12" s="5" t="s">
        <v>27</v>
      </c>
      <c r="B12" s="3">
        <v>21</v>
      </c>
      <c r="C12" s="4">
        <f ca="1">TODAY()-7</f>
        <v>44540</v>
      </c>
      <c r="L12" s="6"/>
    </row>
    <row r="13" spans="1:12" x14ac:dyDescent="0.2">
      <c r="A13" s="5" t="s">
        <v>28</v>
      </c>
      <c r="B13" s="3">
        <v>28</v>
      </c>
      <c r="C13" s="4">
        <f ca="1">TODAY()-19</f>
        <v>44528</v>
      </c>
      <c r="L13" s="6"/>
    </row>
    <row r="14" spans="1:12" x14ac:dyDescent="0.2">
      <c r="A14" s="5" t="s">
        <v>29</v>
      </c>
      <c r="B14" s="3">
        <v>28</v>
      </c>
      <c r="C14" s="4">
        <f ca="1">TODAY()-10</f>
        <v>44537</v>
      </c>
      <c r="L14" s="6"/>
    </row>
    <row r="15" spans="1:12" x14ac:dyDescent="0.2">
      <c r="A15" s="5" t="s">
        <v>30</v>
      </c>
      <c r="B15" s="3">
        <v>28</v>
      </c>
      <c r="C15" s="4">
        <f ca="1">TODAY()-13</f>
        <v>44534</v>
      </c>
      <c r="L15" s="6"/>
    </row>
    <row r="16" spans="1:12" x14ac:dyDescent="0.2">
      <c r="A16" s="5" t="s">
        <v>31</v>
      </c>
      <c r="B16" s="3">
        <v>35</v>
      </c>
      <c r="C16" s="4">
        <f ca="1">TODAY()-19</f>
        <v>44528</v>
      </c>
      <c r="L16" s="6"/>
    </row>
    <row r="17" spans="1:12" x14ac:dyDescent="0.2">
      <c r="A17" s="5" t="s">
        <v>32</v>
      </c>
      <c r="B17" s="3">
        <v>28</v>
      </c>
      <c r="C17" s="4">
        <f ca="1">TODAY()-17</f>
        <v>44530</v>
      </c>
      <c r="L17" s="6"/>
    </row>
    <row r="18" spans="1:12" x14ac:dyDescent="0.2">
      <c r="A18" s="5" t="s">
        <v>33</v>
      </c>
      <c r="B18" s="3">
        <v>21</v>
      </c>
      <c r="C18" s="4">
        <f ca="1">TODAY()-9</f>
        <v>44538</v>
      </c>
      <c r="L18" s="6"/>
    </row>
    <row r="19" spans="1:12" x14ac:dyDescent="0.2">
      <c r="A19" s="5" t="s">
        <v>34</v>
      </c>
      <c r="B19" s="3">
        <v>35</v>
      </c>
      <c r="C19" s="4">
        <f ca="1">TODAY()-8</f>
        <v>44539</v>
      </c>
      <c r="L19" s="6"/>
    </row>
    <row r="20" spans="1:12" x14ac:dyDescent="0.2">
      <c r="A20" s="5" t="s">
        <v>35</v>
      </c>
      <c r="B20" s="3">
        <v>28</v>
      </c>
      <c r="C20" s="4">
        <f ca="1">TODAY()-9</f>
        <v>44538</v>
      </c>
      <c r="L20" s="6"/>
    </row>
    <row r="21" spans="1:12" x14ac:dyDescent="0.2">
      <c r="A21" s="5" t="s">
        <v>36</v>
      </c>
      <c r="B21" s="3">
        <v>42</v>
      </c>
      <c r="C21" s="4">
        <f ca="1">TODAY()-18</f>
        <v>44529</v>
      </c>
      <c r="L21" s="6"/>
    </row>
    <row r="22" spans="1:12" x14ac:dyDescent="0.2">
      <c r="A22" s="5" t="s">
        <v>37</v>
      </c>
      <c r="B22" s="3">
        <v>28</v>
      </c>
      <c r="C22" s="4">
        <f ca="1">TODAY()-8</f>
        <v>44539</v>
      </c>
      <c r="L22" s="6"/>
    </row>
    <row r="23" spans="1:12" x14ac:dyDescent="0.2">
      <c r="A23" s="5" t="s">
        <v>38</v>
      </c>
      <c r="B23" s="3">
        <v>28</v>
      </c>
      <c r="C23" s="4">
        <f ca="1">TODAY()-8</f>
        <v>44539</v>
      </c>
      <c r="L23" s="6"/>
    </row>
    <row r="24" spans="1:12" x14ac:dyDescent="0.2">
      <c r="A24" s="5"/>
      <c r="B24" s="3"/>
      <c r="C24" s="4"/>
      <c r="L24" s="6"/>
    </row>
    <row r="25" spans="1:12" x14ac:dyDescent="0.2">
      <c r="A25" s="5"/>
      <c r="B25" s="3"/>
      <c r="C25" s="4"/>
      <c r="L25" s="6"/>
    </row>
    <row r="26" spans="1:12" x14ac:dyDescent="0.2">
      <c r="A26" s="5"/>
      <c r="B26" s="3"/>
      <c r="C26" s="4"/>
      <c r="L26" s="6"/>
    </row>
    <row r="27" spans="1:12" x14ac:dyDescent="0.2">
      <c r="A27" s="5"/>
      <c r="B27" s="3"/>
      <c r="C27" s="4"/>
      <c r="L27" s="6"/>
    </row>
    <row r="28" spans="1:12" x14ac:dyDescent="0.2">
      <c r="A28" s="5"/>
      <c r="B28" s="3"/>
      <c r="C28" s="4"/>
      <c r="L28" s="6"/>
    </row>
    <row r="29" spans="1:12" x14ac:dyDescent="0.2">
      <c r="A29" s="5"/>
      <c r="B29" s="3"/>
      <c r="C29" s="4"/>
      <c r="L29" s="6"/>
    </row>
    <row r="30" spans="1:12" x14ac:dyDescent="0.2">
      <c r="A30" s="5"/>
      <c r="B30" s="3"/>
      <c r="C30" s="4"/>
      <c r="L30" s="6"/>
    </row>
    <row r="31" spans="1:12" x14ac:dyDescent="0.2">
      <c r="A31" s="5"/>
      <c r="B31" s="3"/>
      <c r="C31" s="4"/>
      <c r="L31" s="6"/>
    </row>
    <row r="32" spans="1:12" x14ac:dyDescent="0.2">
      <c r="A32" s="5"/>
      <c r="B32" s="3"/>
      <c r="C32" s="4"/>
      <c r="L32" s="6"/>
    </row>
    <row r="33" spans="1:12" x14ac:dyDescent="0.2">
      <c r="A33" s="5"/>
      <c r="B33" s="3"/>
      <c r="C33" s="4"/>
      <c r="L33" s="6"/>
    </row>
    <row r="34" spans="1:12" x14ac:dyDescent="0.2">
      <c r="A34" s="5"/>
      <c r="B34" s="3"/>
      <c r="C34" s="4"/>
      <c r="L34" s="6"/>
    </row>
    <row r="35" spans="1:12" x14ac:dyDescent="0.2">
      <c r="A35" s="5"/>
      <c r="B35" s="3"/>
      <c r="C35" s="4"/>
      <c r="L35" s="6"/>
    </row>
    <row r="36" spans="1:12" x14ac:dyDescent="0.2">
      <c r="A36" s="5"/>
      <c r="B36" s="3"/>
      <c r="C36" s="4"/>
      <c r="L36" s="6"/>
    </row>
    <row r="37" spans="1:12" x14ac:dyDescent="0.2">
      <c r="A37" s="5"/>
      <c r="B37" s="3"/>
      <c r="C37" s="4"/>
      <c r="L37" s="6"/>
    </row>
    <row r="38" spans="1:12" x14ac:dyDescent="0.2">
      <c r="A38" s="5"/>
      <c r="B38" s="3"/>
      <c r="C38" s="4"/>
      <c r="L38" s="6"/>
    </row>
    <row r="39" spans="1:12" x14ac:dyDescent="0.2">
      <c r="A39" s="5"/>
      <c r="B39" s="3"/>
      <c r="C39" s="4"/>
      <c r="L39" s="6"/>
    </row>
    <row r="40" spans="1:12" x14ac:dyDescent="0.2">
      <c r="A40" s="5"/>
      <c r="B40" s="3"/>
      <c r="C40" s="4"/>
      <c r="L40" s="6"/>
    </row>
    <row r="41" spans="1:12" x14ac:dyDescent="0.2">
      <c r="A41" s="5"/>
      <c r="B41" s="3"/>
      <c r="C41" s="4"/>
      <c r="L41" s="6"/>
    </row>
    <row r="42" spans="1:12" x14ac:dyDescent="0.2">
      <c r="A42" s="5"/>
      <c r="B42" s="3"/>
      <c r="C42" s="4"/>
      <c r="L42" s="6"/>
    </row>
    <row r="43" spans="1:12" x14ac:dyDescent="0.2">
      <c r="A43" s="5"/>
      <c r="B43" s="3"/>
      <c r="C43" s="4"/>
      <c r="L43" s="6"/>
    </row>
    <row r="44" spans="1:12" x14ac:dyDescent="0.2">
      <c r="A44" s="5"/>
      <c r="B44" s="3"/>
      <c r="C44" s="4"/>
      <c r="L44" s="6"/>
    </row>
    <row r="45" spans="1:12" x14ac:dyDescent="0.2">
      <c r="A45" s="5"/>
      <c r="B45" s="3"/>
      <c r="C45" s="4"/>
      <c r="L45" s="6"/>
    </row>
    <row r="46" spans="1:12" x14ac:dyDescent="0.2">
      <c r="A46" s="5"/>
      <c r="B46" s="3"/>
      <c r="C46" s="4"/>
      <c r="L46" s="6"/>
    </row>
    <row r="47" spans="1:12" x14ac:dyDescent="0.2">
      <c r="A47" s="5"/>
      <c r="B47" s="3"/>
      <c r="C47" s="4"/>
      <c r="L47" s="6"/>
    </row>
    <row r="48" spans="1:12" x14ac:dyDescent="0.2">
      <c r="A48" s="5"/>
      <c r="B48" s="3"/>
      <c r="C48" s="4"/>
      <c r="L48" s="6"/>
    </row>
    <row r="49" spans="1:12" x14ac:dyDescent="0.2">
      <c r="A49" s="5"/>
      <c r="B49" s="3"/>
      <c r="C49" s="4"/>
      <c r="L49" s="6"/>
    </row>
    <row r="50" spans="1:12" x14ac:dyDescent="0.2">
      <c r="A50" s="5"/>
      <c r="B50" s="3"/>
      <c r="C50" s="4"/>
      <c r="L50" s="6"/>
    </row>
    <row r="51" spans="1:12" x14ac:dyDescent="0.2">
      <c r="A51" s="5"/>
      <c r="B51" s="3"/>
      <c r="C51" s="4"/>
      <c r="L51" s="6"/>
    </row>
    <row r="52" spans="1:12" x14ac:dyDescent="0.2">
      <c r="A52" s="5"/>
      <c r="B52" s="3"/>
      <c r="C52" s="4"/>
      <c r="L52" s="6"/>
    </row>
    <row r="53" spans="1:12" x14ac:dyDescent="0.2">
      <c r="A53" s="5"/>
      <c r="B53" s="3"/>
      <c r="C53" s="4"/>
      <c r="L53" s="6"/>
    </row>
    <row r="54" spans="1:12" x14ac:dyDescent="0.2">
      <c r="A54" s="5"/>
      <c r="B54" s="3"/>
      <c r="C54" s="4"/>
      <c r="L54" s="6"/>
    </row>
    <row r="55" spans="1:12" x14ac:dyDescent="0.2">
      <c r="A55" s="5"/>
      <c r="B55" s="3"/>
      <c r="C55" s="4"/>
      <c r="L55" s="6"/>
    </row>
    <row r="56" spans="1:12" x14ac:dyDescent="0.2">
      <c r="A56" s="5"/>
      <c r="B56" s="3"/>
      <c r="C56" s="4"/>
      <c r="L56" s="6"/>
    </row>
    <row r="57" spans="1:12" x14ac:dyDescent="0.2">
      <c r="A57" s="5"/>
      <c r="B57" s="3"/>
      <c r="C57" s="4"/>
      <c r="L57" s="6"/>
    </row>
    <row r="58" spans="1:12" x14ac:dyDescent="0.2">
      <c r="A58" s="5"/>
      <c r="B58" s="3"/>
      <c r="C58" s="4"/>
      <c r="L58" s="6"/>
    </row>
    <row r="59" spans="1:12" x14ac:dyDescent="0.2">
      <c r="A59" s="5"/>
      <c r="B59" s="3"/>
      <c r="C59" s="4"/>
      <c r="L59" s="6"/>
    </row>
    <row r="60" spans="1:12" x14ac:dyDescent="0.2">
      <c r="A60" s="5"/>
      <c r="B60" s="3"/>
      <c r="C60" s="4"/>
      <c r="L60" s="6"/>
    </row>
    <row r="61" spans="1:12" x14ac:dyDescent="0.2">
      <c r="A61" s="5"/>
      <c r="B61" s="3"/>
      <c r="C61" s="4"/>
      <c r="L61" s="6"/>
    </row>
    <row r="62" spans="1:12" x14ac:dyDescent="0.2">
      <c r="A62" s="5"/>
      <c r="B62" s="3"/>
      <c r="C62" s="4"/>
      <c r="L62" s="6"/>
    </row>
    <row r="63" spans="1:12" x14ac:dyDescent="0.2">
      <c r="A63" s="5"/>
      <c r="B63" s="3"/>
      <c r="C63" s="4"/>
      <c r="L63" s="6"/>
    </row>
    <row r="64" spans="1:12" x14ac:dyDescent="0.2">
      <c r="A64" s="5"/>
      <c r="B64" s="3"/>
      <c r="C64" s="4"/>
      <c r="L64" s="6"/>
    </row>
    <row r="65" spans="1:12" x14ac:dyDescent="0.2">
      <c r="A65" s="5"/>
      <c r="B65" s="3"/>
      <c r="C65" s="4"/>
      <c r="L65" s="6"/>
    </row>
    <row r="66" spans="1:12" x14ac:dyDescent="0.2">
      <c r="A66" s="5"/>
      <c r="B66" s="3"/>
      <c r="C66" s="4"/>
      <c r="L66" s="6"/>
    </row>
    <row r="67" spans="1:12" x14ac:dyDescent="0.2">
      <c r="A67" s="5"/>
      <c r="B67" s="3"/>
      <c r="C67" s="4"/>
      <c r="L67" s="6"/>
    </row>
    <row r="68" spans="1:12" x14ac:dyDescent="0.2">
      <c r="A68" s="5"/>
      <c r="B68" s="3"/>
      <c r="C68" s="4"/>
      <c r="L68" s="6"/>
    </row>
    <row r="69" spans="1:12" x14ac:dyDescent="0.2">
      <c r="A69" s="5"/>
      <c r="B69" s="3"/>
      <c r="C69" s="4"/>
      <c r="L69" s="6"/>
    </row>
    <row r="70" spans="1:12" x14ac:dyDescent="0.2">
      <c r="A70" s="5"/>
      <c r="B70" s="3"/>
      <c r="C70" s="4"/>
      <c r="L70" s="6"/>
    </row>
    <row r="71" spans="1:12" x14ac:dyDescent="0.2">
      <c r="A71" s="5"/>
      <c r="B71" s="3"/>
      <c r="C71" s="4"/>
      <c r="L71" s="6"/>
    </row>
    <row r="72" spans="1:12" x14ac:dyDescent="0.2">
      <c r="A72" s="5"/>
      <c r="B72" s="3"/>
      <c r="C72" s="4"/>
      <c r="L72" s="6"/>
    </row>
    <row r="73" spans="1:12" x14ac:dyDescent="0.2">
      <c r="A73" s="5"/>
      <c r="B73" s="3"/>
      <c r="C73" s="4"/>
      <c r="L73" s="6"/>
    </row>
    <row r="74" spans="1:12" x14ac:dyDescent="0.2">
      <c r="A74" s="5"/>
      <c r="B74" s="3"/>
      <c r="C74" s="4"/>
      <c r="L74" s="6"/>
    </row>
    <row r="75" spans="1:12" x14ac:dyDescent="0.2">
      <c r="A75" s="5"/>
      <c r="B75" s="3"/>
      <c r="C75" s="4"/>
      <c r="L75" s="6"/>
    </row>
    <row r="76" spans="1:12" x14ac:dyDescent="0.2">
      <c r="A76" s="5"/>
      <c r="B76" s="3"/>
      <c r="C76" s="4"/>
      <c r="L76" s="6"/>
    </row>
    <row r="77" spans="1:12" x14ac:dyDescent="0.2">
      <c r="A77" s="5"/>
      <c r="B77" s="3"/>
      <c r="C77" s="4"/>
      <c r="L77" s="6"/>
    </row>
    <row r="78" spans="1:12" x14ac:dyDescent="0.2">
      <c r="A78" s="5"/>
      <c r="B78" s="3"/>
      <c r="C78" s="4"/>
      <c r="L78" s="6"/>
    </row>
    <row r="79" spans="1:12" x14ac:dyDescent="0.2">
      <c r="A79" s="5"/>
      <c r="B79" s="3"/>
      <c r="C79" s="4"/>
      <c r="L79" s="6"/>
    </row>
    <row r="80" spans="1:12" x14ac:dyDescent="0.2">
      <c r="A80" s="5"/>
      <c r="B80" s="3"/>
      <c r="C80" s="4"/>
      <c r="L80" s="6"/>
    </row>
    <row r="81" spans="1:12" x14ac:dyDescent="0.2">
      <c r="A81" s="5"/>
      <c r="B81" s="3"/>
      <c r="C81" s="4"/>
      <c r="L81" s="6"/>
    </row>
    <row r="82" spans="1:12" x14ac:dyDescent="0.2">
      <c r="A82" s="5"/>
      <c r="B82" s="3"/>
      <c r="C82" s="4"/>
      <c r="L82" s="6"/>
    </row>
    <row r="83" spans="1:12" x14ac:dyDescent="0.2">
      <c r="A83" s="5"/>
      <c r="B83" s="3"/>
      <c r="C83" s="4"/>
      <c r="L83" s="6"/>
    </row>
    <row r="84" spans="1:12" x14ac:dyDescent="0.2">
      <c r="A84" s="5"/>
      <c r="B84" s="3"/>
      <c r="C84" s="4"/>
      <c r="L84" s="6"/>
    </row>
    <row r="85" spans="1:12" x14ac:dyDescent="0.2">
      <c r="A85" s="5"/>
      <c r="B85" s="3"/>
      <c r="C85" s="4"/>
      <c r="L85" s="6"/>
    </row>
    <row r="86" spans="1:12" x14ac:dyDescent="0.2">
      <c r="A86" s="5"/>
      <c r="B86" s="3"/>
      <c r="C86" s="4"/>
      <c r="L86" s="6"/>
    </row>
    <row r="87" spans="1:12" x14ac:dyDescent="0.2">
      <c r="A87" s="5"/>
      <c r="B87" s="3"/>
      <c r="C87" s="4"/>
      <c r="L87" s="6"/>
    </row>
    <row r="88" spans="1:12" x14ac:dyDescent="0.2">
      <c r="A88" s="5"/>
      <c r="B88" s="3"/>
      <c r="C88" s="4"/>
      <c r="L88" s="6"/>
    </row>
    <row r="89" spans="1:12" x14ac:dyDescent="0.2">
      <c r="A89" s="5"/>
      <c r="B89" s="3"/>
      <c r="C89" s="4"/>
      <c r="L89" s="6"/>
    </row>
    <row r="90" spans="1:12" x14ac:dyDescent="0.2">
      <c r="A90" s="5"/>
      <c r="B90" s="3"/>
      <c r="C90" s="4"/>
      <c r="L90" s="6"/>
    </row>
    <row r="91" spans="1:12" x14ac:dyDescent="0.2">
      <c r="A91" s="5"/>
      <c r="B91" s="3"/>
      <c r="C91" s="4"/>
      <c r="L91" s="6"/>
    </row>
    <row r="92" spans="1:12" x14ac:dyDescent="0.2">
      <c r="A92" s="5"/>
      <c r="B92" s="3"/>
      <c r="C92" s="4"/>
      <c r="L92" s="6"/>
    </row>
    <row r="93" spans="1:12" x14ac:dyDescent="0.2">
      <c r="A93" s="5"/>
      <c r="B93" s="3"/>
      <c r="C93" s="4"/>
      <c r="L93" s="6"/>
    </row>
    <row r="94" spans="1:12" x14ac:dyDescent="0.2">
      <c r="A94" s="5"/>
      <c r="B94" s="3"/>
      <c r="C94" s="4"/>
      <c r="L94" s="6"/>
    </row>
    <row r="95" spans="1:12" x14ac:dyDescent="0.2">
      <c r="A95" s="5"/>
      <c r="B95" s="3"/>
      <c r="C95" s="4"/>
      <c r="L95" s="6"/>
    </row>
    <row r="96" spans="1:12" x14ac:dyDescent="0.2">
      <c r="A96" s="5"/>
      <c r="B96" s="3"/>
      <c r="C96" s="4"/>
      <c r="L96" s="6"/>
    </row>
    <row r="97" spans="1:12" x14ac:dyDescent="0.2">
      <c r="A97" s="5"/>
      <c r="B97" s="3"/>
      <c r="C97" s="4"/>
      <c r="L97" s="6"/>
    </row>
    <row r="98" spans="1:12" x14ac:dyDescent="0.2">
      <c r="A98" s="5"/>
      <c r="B98" s="3"/>
      <c r="C98" s="4"/>
      <c r="L98" s="6"/>
    </row>
    <row r="99" spans="1:12" x14ac:dyDescent="0.2">
      <c r="A99" s="5"/>
      <c r="B99" s="3"/>
      <c r="C99" s="4"/>
      <c r="L99" s="6"/>
    </row>
    <row r="100" spans="1:12" x14ac:dyDescent="0.2">
      <c r="A100" s="5"/>
      <c r="B100" s="3"/>
      <c r="C100" s="4"/>
      <c r="L100" s="6"/>
    </row>
    <row r="101" spans="1:12" x14ac:dyDescent="0.2">
      <c r="A101" s="5"/>
      <c r="L101" s="6"/>
    </row>
    <row r="102" spans="1:12" x14ac:dyDescent="0.2">
      <c r="L102" s="6"/>
    </row>
    <row r="103" spans="1:12" x14ac:dyDescent="0.2">
      <c r="L103" s="6"/>
    </row>
    <row r="104" spans="1:12" x14ac:dyDescent="0.2">
      <c r="L104" s="6"/>
    </row>
    <row r="105" spans="1:12" x14ac:dyDescent="0.2">
      <c r="L105" s="6"/>
    </row>
    <row r="106" spans="1:12" x14ac:dyDescent="0.2">
      <c r="L106" s="6"/>
    </row>
    <row r="107" spans="1:12" x14ac:dyDescent="0.2">
      <c r="L107" s="6"/>
    </row>
    <row r="108" spans="1:12" x14ac:dyDescent="0.2">
      <c r="L108" s="6"/>
    </row>
    <row r="109" spans="1:12" x14ac:dyDescent="0.2">
      <c r="L109" s="6"/>
    </row>
    <row r="110" spans="1:12" x14ac:dyDescent="0.2">
      <c r="L110" s="6"/>
    </row>
    <row r="111" spans="1:12" x14ac:dyDescent="0.2">
      <c r="L111" s="6"/>
    </row>
    <row r="112" spans="1:12" x14ac:dyDescent="0.2">
      <c r="L112" s="6"/>
    </row>
    <row r="113" spans="12:12" x14ac:dyDescent="0.2">
      <c r="L113" s="6"/>
    </row>
    <row r="114" spans="12:12" x14ac:dyDescent="0.2">
      <c r="L114" s="6"/>
    </row>
    <row r="115" spans="12:12" x14ac:dyDescent="0.2">
      <c r="L115" s="6"/>
    </row>
    <row r="116" spans="12:12" x14ac:dyDescent="0.2">
      <c r="L116" s="6"/>
    </row>
    <row r="117" spans="12:12" x14ac:dyDescent="0.2">
      <c r="L117" s="6"/>
    </row>
    <row r="118" spans="12:12" x14ac:dyDescent="0.2">
      <c r="L118" s="6"/>
    </row>
    <row r="119" spans="12:12" x14ac:dyDescent="0.2">
      <c r="L119" s="6"/>
    </row>
    <row r="120" spans="12:12" x14ac:dyDescent="0.2">
      <c r="L120" s="6"/>
    </row>
    <row r="121" spans="12:12" x14ac:dyDescent="0.2">
      <c r="L121" s="6"/>
    </row>
    <row r="122" spans="12:12" x14ac:dyDescent="0.2">
      <c r="L122" s="6"/>
    </row>
    <row r="123" spans="12:12" x14ac:dyDescent="0.2">
      <c r="L123" s="6"/>
    </row>
    <row r="124" spans="12:12" x14ac:dyDescent="0.2">
      <c r="L124" s="6"/>
    </row>
    <row r="125" spans="12:12" x14ac:dyDescent="0.2">
      <c r="L125" s="6"/>
    </row>
    <row r="126" spans="12:12" x14ac:dyDescent="0.2">
      <c r="L126" s="6"/>
    </row>
    <row r="127" spans="12:12" x14ac:dyDescent="0.2">
      <c r="L127" s="6"/>
    </row>
    <row r="128" spans="12:12" x14ac:dyDescent="0.2">
      <c r="L128" s="6"/>
    </row>
    <row r="129" spans="12:12" x14ac:dyDescent="0.2">
      <c r="L129" s="6"/>
    </row>
    <row r="130" spans="12:12" x14ac:dyDescent="0.2">
      <c r="L130" s="6"/>
    </row>
    <row r="131" spans="12:12" x14ac:dyDescent="0.2">
      <c r="L131" s="6"/>
    </row>
    <row r="132" spans="12:12" x14ac:dyDescent="0.2">
      <c r="L132" s="6"/>
    </row>
    <row r="133" spans="12:12" x14ac:dyDescent="0.2">
      <c r="L133" s="6"/>
    </row>
    <row r="134" spans="12:12" x14ac:dyDescent="0.2">
      <c r="L134" s="6"/>
    </row>
    <row r="135" spans="12:12" x14ac:dyDescent="0.2">
      <c r="L135" s="6"/>
    </row>
    <row r="136" spans="12:12" x14ac:dyDescent="0.2">
      <c r="L136" s="6"/>
    </row>
    <row r="137" spans="12:12" x14ac:dyDescent="0.2">
      <c r="L137" s="6"/>
    </row>
    <row r="138" spans="12:12" x14ac:dyDescent="0.2">
      <c r="L138" s="6"/>
    </row>
    <row r="139" spans="12:12" x14ac:dyDescent="0.2">
      <c r="L139" s="6"/>
    </row>
    <row r="140" spans="12:12" x14ac:dyDescent="0.2">
      <c r="L140" s="6"/>
    </row>
    <row r="141" spans="12:12" x14ac:dyDescent="0.2">
      <c r="L141" s="6"/>
    </row>
    <row r="142" spans="12:12" x14ac:dyDescent="0.2">
      <c r="L142" s="6"/>
    </row>
    <row r="143" spans="12:12" x14ac:dyDescent="0.2">
      <c r="L143" s="6"/>
    </row>
    <row r="144" spans="12:12" x14ac:dyDescent="0.2">
      <c r="L144" s="6"/>
    </row>
    <row r="145" spans="12:12" x14ac:dyDescent="0.2">
      <c r="L145" s="6"/>
    </row>
    <row r="146" spans="12:12" x14ac:dyDescent="0.2">
      <c r="L146" s="6"/>
    </row>
    <row r="147" spans="12:12" x14ac:dyDescent="0.2">
      <c r="L147" s="6"/>
    </row>
    <row r="148" spans="12:12" x14ac:dyDescent="0.2">
      <c r="L148" s="6"/>
    </row>
    <row r="149" spans="12:12" x14ac:dyDescent="0.2">
      <c r="L149" s="6"/>
    </row>
    <row r="150" spans="12:12" x14ac:dyDescent="0.2">
      <c r="L150" s="6"/>
    </row>
    <row r="151" spans="12:12" x14ac:dyDescent="0.2">
      <c r="L151" s="6"/>
    </row>
    <row r="152" spans="12:12" x14ac:dyDescent="0.2">
      <c r="L152" s="6"/>
    </row>
    <row r="153" spans="12:12" x14ac:dyDescent="0.2">
      <c r="L153" s="6"/>
    </row>
    <row r="154" spans="12:12" x14ac:dyDescent="0.2">
      <c r="L154" s="6"/>
    </row>
    <row r="155" spans="12:12" x14ac:dyDescent="0.2">
      <c r="L155" s="6"/>
    </row>
    <row r="156" spans="12:12" x14ac:dyDescent="0.2">
      <c r="L156" s="6"/>
    </row>
    <row r="157" spans="12:12" x14ac:dyDescent="0.2">
      <c r="L157" s="6"/>
    </row>
    <row r="158" spans="12:12" x14ac:dyDescent="0.2">
      <c r="L158" s="6"/>
    </row>
    <row r="159" spans="12:12" x14ac:dyDescent="0.2">
      <c r="L159" s="6"/>
    </row>
    <row r="160" spans="12:12" x14ac:dyDescent="0.2">
      <c r="L160" s="6"/>
    </row>
    <row r="161" spans="12:12" x14ac:dyDescent="0.2">
      <c r="L161" s="6"/>
    </row>
    <row r="162" spans="12:12" x14ac:dyDescent="0.2">
      <c r="L162" s="6"/>
    </row>
    <row r="163" spans="12:12" x14ac:dyDescent="0.2">
      <c r="L163" s="6"/>
    </row>
    <row r="164" spans="12:12" x14ac:dyDescent="0.2">
      <c r="L164" s="6"/>
    </row>
    <row r="165" spans="12:12" x14ac:dyDescent="0.2">
      <c r="L165" s="6"/>
    </row>
    <row r="166" spans="12:12" x14ac:dyDescent="0.2">
      <c r="L166" s="6"/>
    </row>
    <row r="167" spans="12:12" x14ac:dyDescent="0.2">
      <c r="L167" s="6"/>
    </row>
    <row r="168" spans="12:12" x14ac:dyDescent="0.2">
      <c r="L168" s="6"/>
    </row>
    <row r="169" spans="12:12" x14ac:dyDescent="0.2">
      <c r="L169" s="6"/>
    </row>
    <row r="170" spans="12:12" x14ac:dyDescent="0.2">
      <c r="L170" s="6"/>
    </row>
    <row r="171" spans="12:12" x14ac:dyDescent="0.2">
      <c r="L171" s="6"/>
    </row>
    <row r="172" spans="12:12" x14ac:dyDescent="0.2">
      <c r="L172" s="6"/>
    </row>
    <row r="173" spans="12:12" x14ac:dyDescent="0.2">
      <c r="L173" s="6"/>
    </row>
    <row r="174" spans="12:12" x14ac:dyDescent="0.2">
      <c r="L174" s="6"/>
    </row>
    <row r="175" spans="12:12" x14ac:dyDescent="0.2">
      <c r="L175" s="6"/>
    </row>
    <row r="176" spans="12:12" x14ac:dyDescent="0.2">
      <c r="L176" s="6"/>
    </row>
    <row r="177" spans="12:12" x14ac:dyDescent="0.2">
      <c r="L177" s="6"/>
    </row>
    <row r="178" spans="12:12" x14ac:dyDescent="0.2">
      <c r="L178" s="6"/>
    </row>
    <row r="179" spans="12:12" x14ac:dyDescent="0.2">
      <c r="L179" s="6"/>
    </row>
    <row r="180" spans="12:12" x14ac:dyDescent="0.2">
      <c r="L180" s="6"/>
    </row>
    <row r="181" spans="12:12" x14ac:dyDescent="0.2">
      <c r="L181" s="6"/>
    </row>
    <row r="182" spans="12:12" x14ac:dyDescent="0.2">
      <c r="L182" s="6"/>
    </row>
    <row r="183" spans="12:12" x14ac:dyDescent="0.2">
      <c r="L183" s="6"/>
    </row>
    <row r="184" spans="12:12" x14ac:dyDescent="0.2">
      <c r="L184" s="6"/>
    </row>
    <row r="185" spans="12:12" x14ac:dyDescent="0.2">
      <c r="L185" s="6"/>
    </row>
    <row r="186" spans="12:12" x14ac:dyDescent="0.2">
      <c r="L186" s="6"/>
    </row>
    <row r="187" spans="12:12" x14ac:dyDescent="0.2">
      <c r="L187" s="6"/>
    </row>
    <row r="188" spans="12:12" x14ac:dyDescent="0.2">
      <c r="L188" s="6"/>
    </row>
    <row r="189" spans="12:12" x14ac:dyDescent="0.2">
      <c r="L189" s="6"/>
    </row>
    <row r="190" spans="12:12" x14ac:dyDescent="0.2">
      <c r="L190" s="6"/>
    </row>
    <row r="191" spans="12:12" x14ac:dyDescent="0.2">
      <c r="L191" s="6"/>
    </row>
    <row r="192" spans="12:12" x14ac:dyDescent="0.2">
      <c r="L192" s="6"/>
    </row>
    <row r="193" spans="12:12" x14ac:dyDescent="0.2">
      <c r="L193" s="6"/>
    </row>
    <row r="194" spans="12:12" x14ac:dyDescent="0.2">
      <c r="L194" s="6"/>
    </row>
    <row r="195" spans="12:12" x14ac:dyDescent="0.2">
      <c r="L195" s="6"/>
    </row>
    <row r="196" spans="12:12" x14ac:dyDescent="0.2">
      <c r="L196" s="6"/>
    </row>
    <row r="197" spans="12:12" x14ac:dyDescent="0.2">
      <c r="L197" s="6"/>
    </row>
    <row r="198" spans="12:12" x14ac:dyDescent="0.2">
      <c r="L198" s="6"/>
    </row>
    <row r="199" spans="12:12" x14ac:dyDescent="0.2">
      <c r="L199" s="6"/>
    </row>
    <row r="200" spans="12:12" x14ac:dyDescent="0.2">
      <c r="L200" s="6"/>
    </row>
    <row r="201" spans="12:12" x14ac:dyDescent="0.2">
      <c r="L201" s="6"/>
    </row>
    <row r="202" spans="12:12" x14ac:dyDescent="0.2">
      <c r="L202" s="6"/>
    </row>
    <row r="203" spans="12:12" x14ac:dyDescent="0.2">
      <c r="L203" s="6"/>
    </row>
    <row r="204" spans="12:12" x14ac:dyDescent="0.2">
      <c r="L204" s="6"/>
    </row>
    <row r="205" spans="12:12" x14ac:dyDescent="0.2">
      <c r="L205" s="6"/>
    </row>
    <row r="206" spans="12:12" x14ac:dyDescent="0.2">
      <c r="L206" s="6"/>
    </row>
    <row r="207" spans="12:12" x14ac:dyDescent="0.2">
      <c r="L207" s="6"/>
    </row>
    <row r="208" spans="12:12" x14ac:dyDescent="0.2">
      <c r="L208" s="6"/>
    </row>
    <row r="209" spans="12:12" x14ac:dyDescent="0.2">
      <c r="L209" s="6"/>
    </row>
    <row r="210" spans="12:12" x14ac:dyDescent="0.2">
      <c r="L210" s="6"/>
    </row>
    <row r="211" spans="12:12" x14ac:dyDescent="0.2">
      <c r="L211" s="6"/>
    </row>
    <row r="212" spans="12:12" x14ac:dyDescent="0.2">
      <c r="L212" s="6"/>
    </row>
    <row r="213" spans="12:12" x14ac:dyDescent="0.2">
      <c r="L213" s="6"/>
    </row>
    <row r="214" spans="12:12" x14ac:dyDescent="0.2">
      <c r="L214" s="6"/>
    </row>
    <row r="215" spans="12:12" x14ac:dyDescent="0.2">
      <c r="L215" s="6"/>
    </row>
    <row r="216" spans="12:12" x14ac:dyDescent="0.2">
      <c r="L216" s="6"/>
    </row>
    <row r="217" spans="12:12" x14ac:dyDescent="0.2">
      <c r="L217" s="6"/>
    </row>
    <row r="218" spans="12:12" x14ac:dyDescent="0.2">
      <c r="L218" s="6"/>
    </row>
    <row r="219" spans="12:12" x14ac:dyDescent="0.2">
      <c r="L219" s="6"/>
    </row>
    <row r="220" spans="12:12" x14ac:dyDescent="0.2">
      <c r="L220" s="6"/>
    </row>
    <row r="221" spans="12:12" x14ac:dyDescent="0.2">
      <c r="L221" s="6"/>
    </row>
    <row r="222" spans="12:12" x14ac:dyDescent="0.2">
      <c r="L222" s="6"/>
    </row>
    <row r="223" spans="12:12" x14ac:dyDescent="0.2">
      <c r="L223" s="6"/>
    </row>
    <row r="224" spans="12:12" x14ac:dyDescent="0.2">
      <c r="L224" s="6"/>
    </row>
    <row r="225" spans="12:12" x14ac:dyDescent="0.2">
      <c r="L225" s="6"/>
    </row>
    <row r="226" spans="12:12" x14ac:dyDescent="0.2">
      <c r="L226" s="6"/>
    </row>
    <row r="227" spans="12:12" x14ac:dyDescent="0.2">
      <c r="L227" s="6"/>
    </row>
    <row r="228" spans="12:12" x14ac:dyDescent="0.2">
      <c r="L228" s="6"/>
    </row>
    <row r="229" spans="12:12" x14ac:dyDescent="0.2">
      <c r="L229" s="6"/>
    </row>
    <row r="230" spans="12:12" x14ac:dyDescent="0.2">
      <c r="L230" s="6"/>
    </row>
    <row r="231" spans="12:12" x14ac:dyDescent="0.2">
      <c r="L231" s="6"/>
    </row>
    <row r="232" spans="12:12" x14ac:dyDescent="0.2">
      <c r="L232" s="6"/>
    </row>
    <row r="233" spans="12:12" x14ac:dyDescent="0.2">
      <c r="L233" s="6"/>
    </row>
    <row r="234" spans="12:12" x14ac:dyDescent="0.2">
      <c r="L234" s="6"/>
    </row>
    <row r="235" spans="12:12" x14ac:dyDescent="0.2">
      <c r="L235" s="6"/>
    </row>
    <row r="236" spans="12:12" x14ac:dyDescent="0.2">
      <c r="L236" s="6"/>
    </row>
    <row r="237" spans="12:12" x14ac:dyDescent="0.2">
      <c r="L237" s="6"/>
    </row>
    <row r="238" spans="12:12" x14ac:dyDescent="0.2">
      <c r="L238" s="6"/>
    </row>
    <row r="239" spans="12:12" x14ac:dyDescent="0.2">
      <c r="L239" s="6"/>
    </row>
    <row r="240" spans="12:12" x14ac:dyDescent="0.2">
      <c r="L240" s="6"/>
    </row>
    <row r="241" spans="12:12" x14ac:dyDescent="0.2">
      <c r="L241" s="6"/>
    </row>
    <row r="242" spans="12:12" x14ac:dyDescent="0.2">
      <c r="L242" s="6"/>
    </row>
    <row r="243" spans="12:12" x14ac:dyDescent="0.2">
      <c r="L243" s="6"/>
    </row>
    <row r="244" spans="12:12" x14ac:dyDescent="0.2">
      <c r="L244" s="6"/>
    </row>
    <row r="245" spans="12:12" x14ac:dyDescent="0.2">
      <c r="L245" s="6"/>
    </row>
    <row r="246" spans="12:12" x14ac:dyDescent="0.2">
      <c r="L246" s="6"/>
    </row>
    <row r="247" spans="12:12" x14ac:dyDescent="0.2">
      <c r="L247" s="6"/>
    </row>
    <row r="248" spans="12:12" x14ac:dyDescent="0.2">
      <c r="L248" s="6"/>
    </row>
    <row r="249" spans="12:12" x14ac:dyDescent="0.2">
      <c r="L249" s="6"/>
    </row>
    <row r="250" spans="12:12" x14ac:dyDescent="0.2">
      <c r="L250" s="6"/>
    </row>
    <row r="251" spans="12:12" x14ac:dyDescent="0.2">
      <c r="L251" s="6"/>
    </row>
    <row r="252" spans="12:12" x14ac:dyDescent="0.2">
      <c r="L252" s="6"/>
    </row>
    <row r="253" spans="12:12" x14ac:dyDescent="0.2">
      <c r="L253" s="6"/>
    </row>
    <row r="254" spans="12:12" x14ac:dyDescent="0.2">
      <c r="L254" s="6"/>
    </row>
    <row r="255" spans="12:12" x14ac:dyDescent="0.2">
      <c r="L255" s="6"/>
    </row>
    <row r="256" spans="12:12" x14ac:dyDescent="0.2">
      <c r="L256" s="6"/>
    </row>
    <row r="257" spans="12:12" x14ac:dyDescent="0.2">
      <c r="L257" s="6"/>
    </row>
    <row r="258" spans="12:12" x14ac:dyDescent="0.2">
      <c r="L258" s="6"/>
    </row>
    <row r="259" spans="12:12" x14ac:dyDescent="0.2">
      <c r="L259" s="6"/>
    </row>
    <row r="260" spans="12:12" x14ac:dyDescent="0.2">
      <c r="L260" s="6"/>
    </row>
    <row r="261" spans="12:12" x14ac:dyDescent="0.2">
      <c r="L261" s="6"/>
    </row>
    <row r="262" spans="12:12" x14ac:dyDescent="0.2">
      <c r="L262" s="6"/>
    </row>
    <row r="263" spans="12:12" x14ac:dyDescent="0.2">
      <c r="L263" s="6"/>
    </row>
    <row r="264" spans="12:12" x14ac:dyDescent="0.2">
      <c r="L264" s="6"/>
    </row>
    <row r="265" spans="12:12" x14ac:dyDescent="0.2">
      <c r="L265" s="6"/>
    </row>
    <row r="266" spans="12:12" x14ac:dyDescent="0.2">
      <c r="L266" s="6"/>
    </row>
    <row r="267" spans="12:12" x14ac:dyDescent="0.2">
      <c r="L267" s="6"/>
    </row>
    <row r="268" spans="12:12" x14ac:dyDescent="0.2">
      <c r="L268" s="6"/>
    </row>
    <row r="269" spans="12:12" x14ac:dyDescent="0.2">
      <c r="L269" s="6"/>
    </row>
    <row r="270" spans="12:12" x14ac:dyDescent="0.2">
      <c r="L270" s="6"/>
    </row>
    <row r="271" spans="12:12" x14ac:dyDescent="0.2">
      <c r="L271" s="6"/>
    </row>
    <row r="272" spans="12:12" x14ac:dyDescent="0.2">
      <c r="L272" s="6"/>
    </row>
    <row r="273" spans="12:12" x14ac:dyDescent="0.2">
      <c r="L273" s="6"/>
    </row>
    <row r="274" spans="12:12" x14ac:dyDescent="0.2">
      <c r="L274" s="6"/>
    </row>
    <row r="275" spans="12:12" x14ac:dyDescent="0.2">
      <c r="L275" s="6"/>
    </row>
    <row r="276" spans="12:12" x14ac:dyDescent="0.2">
      <c r="L276" s="6"/>
    </row>
    <row r="277" spans="12:12" x14ac:dyDescent="0.2">
      <c r="L277" s="6"/>
    </row>
    <row r="278" spans="12:12" x14ac:dyDescent="0.2">
      <c r="L278" s="6"/>
    </row>
    <row r="279" spans="12:12" x14ac:dyDescent="0.2">
      <c r="L279" s="6"/>
    </row>
    <row r="280" spans="12:12" x14ac:dyDescent="0.2">
      <c r="L280" s="6"/>
    </row>
    <row r="281" spans="12:12" x14ac:dyDescent="0.2">
      <c r="L281" s="6"/>
    </row>
    <row r="282" spans="12:12" x14ac:dyDescent="0.2">
      <c r="L282" s="6"/>
    </row>
    <row r="283" spans="12:12" x14ac:dyDescent="0.2">
      <c r="L283" s="6"/>
    </row>
    <row r="284" spans="12:12" x14ac:dyDescent="0.2">
      <c r="L284" s="6"/>
    </row>
    <row r="285" spans="12:12" x14ac:dyDescent="0.2">
      <c r="L285" s="6"/>
    </row>
    <row r="286" spans="12:12" x14ac:dyDescent="0.2">
      <c r="L286" s="6"/>
    </row>
    <row r="287" spans="12:12" x14ac:dyDescent="0.2">
      <c r="L287" s="6"/>
    </row>
    <row r="288" spans="12:12" x14ac:dyDescent="0.2">
      <c r="L288" s="6"/>
    </row>
    <row r="289" spans="12:12" x14ac:dyDescent="0.2">
      <c r="L289" s="6"/>
    </row>
    <row r="290" spans="12:12" x14ac:dyDescent="0.2">
      <c r="L290" s="6"/>
    </row>
    <row r="291" spans="12:12" x14ac:dyDescent="0.2">
      <c r="L291" s="6"/>
    </row>
    <row r="292" spans="12:12" x14ac:dyDescent="0.2">
      <c r="L292" s="6"/>
    </row>
    <row r="293" spans="12:12" x14ac:dyDescent="0.2">
      <c r="L293" s="6"/>
    </row>
    <row r="294" spans="12:12" x14ac:dyDescent="0.2">
      <c r="L294" s="6"/>
    </row>
    <row r="295" spans="12:12" x14ac:dyDescent="0.2">
      <c r="L295" s="6"/>
    </row>
    <row r="296" spans="12:12" x14ac:dyDescent="0.2">
      <c r="L296" s="6"/>
    </row>
    <row r="297" spans="12:12" x14ac:dyDescent="0.2">
      <c r="L297" s="6"/>
    </row>
    <row r="298" spans="12:12" x14ac:dyDescent="0.2">
      <c r="L298" s="6"/>
    </row>
    <row r="299" spans="12:12" x14ac:dyDescent="0.2">
      <c r="L299" s="6"/>
    </row>
    <row r="300" spans="12:12" x14ac:dyDescent="0.2">
      <c r="L300" s="6"/>
    </row>
    <row r="301" spans="12:12" x14ac:dyDescent="0.2">
      <c r="L301" s="6"/>
    </row>
    <row r="302" spans="12:12" x14ac:dyDescent="0.2">
      <c r="L302" s="6"/>
    </row>
    <row r="303" spans="12:12" x14ac:dyDescent="0.2">
      <c r="L303" s="6"/>
    </row>
    <row r="304" spans="12:12" x14ac:dyDescent="0.2">
      <c r="L304" s="6"/>
    </row>
    <row r="305" spans="12:12" x14ac:dyDescent="0.2">
      <c r="L305" s="6"/>
    </row>
    <row r="306" spans="12:12" x14ac:dyDescent="0.2">
      <c r="L306" s="6"/>
    </row>
    <row r="307" spans="12:12" x14ac:dyDescent="0.2">
      <c r="L307" s="6"/>
    </row>
    <row r="308" spans="12:12" x14ac:dyDescent="0.2">
      <c r="L308" s="6"/>
    </row>
    <row r="309" spans="12:12" x14ac:dyDescent="0.2">
      <c r="L309" s="6"/>
    </row>
    <row r="310" spans="12:12" x14ac:dyDescent="0.2">
      <c r="L310" s="6"/>
    </row>
    <row r="311" spans="12:12" x14ac:dyDescent="0.2">
      <c r="L311" s="6"/>
    </row>
    <row r="312" spans="12:12" x14ac:dyDescent="0.2">
      <c r="L312" s="6"/>
    </row>
    <row r="313" spans="12:12" x14ac:dyDescent="0.2">
      <c r="L313" s="6"/>
    </row>
    <row r="314" spans="12:12" x14ac:dyDescent="0.2">
      <c r="L314" s="6"/>
    </row>
    <row r="315" spans="12:12" x14ac:dyDescent="0.2">
      <c r="L315" s="6"/>
    </row>
    <row r="316" spans="12:12" x14ac:dyDescent="0.2">
      <c r="L316" s="6"/>
    </row>
    <row r="317" spans="12:12" x14ac:dyDescent="0.2">
      <c r="L317" s="6"/>
    </row>
    <row r="318" spans="12:12" x14ac:dyDescent="0.2">
      <c r="L318" s="6"/>
    </row>
    <row r="319" spans="12:12" x14ac:dyDescent="0.2">
      <c r="L319" s="6"/>
    </row>
    <row r="320" spans="12:12" x14ac:dyDescent="0.2">
      <c r="L320" s="6"/>
    </row>
    <row r="321" spans="12:12" x14ac:dyDescent="0.2">
      <c r="L321" s="6"/>
    </row>
    <row r="322" spans="12:12" x14ac:dyDescent="0.2">
      <c r="L322" s="6"/>
    </row>
    <row r="323" spans="12:12" x14ac:dyDescent="0.2">
      <c r="L323" s="6"/>
    </row>
    <row r="324" spans="12:12" x14ac:dyDescent="0.2">
      <c r="L324" s="6"/>
    </row>
    <row r="325" spans="12:12" x14ac:dyDescent="0.2">
      <c r="L325" s="6"/>
    </row>
    <row r="326" spans="12:12" x14ac:dyDescent="0.2">
      <c r="L326" s="6"/>
    </row>
    <row r="327" spans="12:12" x14ac:dyDescent="0.2">
      <c r="L327" s="6"/>
    </row>
    <row r="328" spans="12:12" x14ac:dyDescent="0.2">
      <c r="L328" s="6"/>
    </row>
    <row r="329" spans="12:12" x14ac:dyDescent="0.2">
      <c r="L329" s="6"/>
    </row>
    <row r="330" spans="12:12" x14ac:dyDescent="0.2">
      <c r="L330" s="6"/>
    </row>
    <row r="331" spans="12:12" x14ac:dyDescent="0.2">
      <c r="L331" s="6"/>
    </row>
    <row r="332" spans="12:12" x14ac:dyDescent="0.2">
      <c r="L332" s="6"/>
    </row>
    <row r="333" spans="12:12" x14ac:dyDescent="0.2">
      <c r="L333" s="6"/>
    </row>
    <row r="334" spans="12:12" x14ac:dyDescent="0.2">
      <c r="L334" s="6"/>
    </row>
    <row r="335" spans="12:12" x14ac:dyDescent="0.2">
      <c r="L335" s="6"/>
    </row>
    <row r="336" spans="12:12" x14ac:dyDescent="0.2">
      <c r="L336" s="6"/>
    </row>
    <row r="337" spans="12:12" x14ac:dyDescent="0.2">
      <c r="L337" s="6"/>
    </row>
    <row r="338" spans="12:12" x14ac:dyDescent="0.2">
      <c r="L338" s="6"/>
    </row>
    <row r="339" spans="12:12" x14ac:dyDescent="0.2">
      <c r="L339" s="6"/>
    </row>
    <row r="340" spans="12:12" x14ac:dyDescent="0.2">
      <c r="L340" s="6"/>
    </row>
    <row r="341" spans="12:12" x14ac:dyDescent="0.2">
      <c r="L341" s="6"/>
    </row>
    <row r="342" spans="12:12" x14ac:dyDescent="0.2">
      <c r="L342" s="6"/>
    </row>
    <row r="343" spans="12:12" x14ac:dyDescent="0.2">
      <c r="L343" s="6"/>
    </row>
    <row r="344" spans="12:12" x14ac:dyDescent="0.2">
      <c r="L344" s="6"/>
    </row>
    <row r="345" spans="12:12" x14ac:dyDescent="0.2">
      <c r="L345" s="6"/>
    </row>
    <row r="346" spans="12:12" x14ac:dyDescent="0.2">
      <c r="L346" s="6"/>
    </row>
    <row r="347" spans="12:12" x14ac:dyDescent="0.2">
      <c r="L347" s="6"/>
    </row>
    <row r="348" spans="12:12" x14ac:dyDescent="0.2">
      <c r="L348" s="6"/>
    </row>
    <row r="349" spans="12:12" x14ac:dyDescent="0.2">
      <c r="L349" s="6"/>
    </row>
    <row r="350" spans="12:12" x14ac:dyDescent="0.2">
      <c r="L350" s="6"/>
    </row>
    <row r="351" spans="12:12" x14ac:dyDescent="0.2">
      <c r="L351" s="6"/>
    </row>
    <row r="352" spans="12:12" x14ac:dyDescent="0.2">
      <c r="L352" s="6"/>
    </row>
    <row r="353" spans="12:12" x14ac:dyDescent="0.2">
      <c r="L353" s="6"/>
    </row>
    <row r="354" spans="12:12" x14ac:dyDescent="0.2">
      <c r="L354" s="6"/>
    </row>
    <row r="355" spans="12:12" x14ac:dyDescent="0.2">
      <c r="L355" s="6"/>
    </row>
    <row r="356" spans="12:12" x14ac:dyDescent="0.2">
      <c r="L356" s="6"/>
    </row>
    <row r="357" spans="12:12" x14ac:dyDescent="0.2">
      <c r="L357" s="6"/>
    </row>
    <row r="358" spans="12:12" x14ac:dyDescent="0.2">
      <c r="L358" s="6"/>
    </row>
    <row r="359" spans="12:12" x14ac:dyDescent="0.2">
      <c r="L359" s="6"/>
    </row>
    <row r="360" spans="12:12" x14ac:dyDescent="0.2">
      <c r="L360" s="6"/>
    </row>
    <row r="361" spans="12:12" x14ac:dyDescent="0.2">
      <c r="L361" s="6"/>
    </row>
    <row r="362" spans="12:12" x14ac:dyDescent="0.2">
      <c r="L362" s="6"/>
    </row>
    <row r="363" spans="12:12" x14ac:dyDescent="0.2">
      <c r="L363" s="6"/>
    </row>
    <row r="364" spans="12:12" x14ac:dyDescent="0.2">
      <c r="L364" s="6"/>
    </row>
    <row r="365" spans="12:12" x14ac:dyDescent="0.2">
      <c r="L365" s="6"/>
    </row>
    <row r="366" spans="12:12" x14ac:dyDescent="0.2">
      <c r="L366" s="6"/>
    </row>
    <row r="367" spans="12:12" x14ac:dyDescent="0.2">
      <c r="L367" s="6"/>
    </row>
    <row r="368" spans="12:12" x14ac:dyDescent="0.2">
      <c r="L368" s="6"/>
    </row>
    <row r="369" spans="12:12" x14ac:dyDescent="0.2">
      <c r="L369" s="6"/>
    </row>
    <row r="370" spans="12:12" x14ac:dyDescent="0.2">
      <c r="L370" s="6"/>
    </row>
    <row r="371" spans="12:12" x14ac:dyDescent="0.2">
      <c r="L371" s="6"/>
    </row>
    <row r="372" spans="12:12" x14ac:dyDescent="0.2">
      <c r="L372" s="6"/>
    </row>
    <row r="373" spans="12:12" x14ac:dyDescent="0.2">
      <c r="L373" s="6"/>
    </row>
    <row r="374" spans="12:12" x14ac:dyDescent="0.2">
      <c r="L374" s="6"/>
    </row>
    <row r="375" spans="12:12" x14ac:dyDescent="0.2">
      <c r="L375" s="6"/>
    </row>
    <row r="376" spans="12:12" x14ac:dyDescent="0.2">
      <c r="L376" s="6"/>
    </row>
    <row r="377" spans="12:12" x14ac:dyDescent="0.2">
      <c r="L377" s="6"/>
    </row>
    <row r="378" spans="12:12" x14ac:dyDescent="0.2">
      <c r="L378" s="6"/>
    </row>
    <row r="379" spans="12:12" x14ac:dyDescent="0.2">
      <c r="L379" s="6"/>
    </row>
    <row r="380" spans="12:12" x14ac:dyDescent="0.2">
      <c r="L380" s="6"/>
    </row>
    <row r="381" spans="12:12" x14ac:dyDescent="0.2">
      <c r="L381" s="6"/>
    </row>
    <row r="382" spans="12:12" x14ac:dyDescent="0.2">
      <c r="L382" s="6"/>
    </row>
    <row r="383" spans="12:12" x14ac:dyDescent="0.2">
      <c r="L383" s="6"/>
    </row>
    <row r="384" spans="12:12" x14ac:dyDescent="0.2">
      <c r="L384" s="6"/>
    </row>
    <row r="385" spans="12:12" x14ac:dyDescent="0.2">
      <c r="L385" s="6"/>
    </row>
    <row r="386" spans="12:12" x14ac:dyDescent="0.2">
      <c r="L386" s="6"/>
    </row>
    <row r="387" spans="12:12" x14ac:dyDescent="0.2">
      <c r="L387" s="6"/>
    </row>
    <row r="388" spans="12:12" x14ac:dyDescent="0.2">
      <c r="L388" s="6"/>
    </row>
    <row r="389" spans="12:12" x14ac:dyDescent="0.2">
      <c r="L389" s="6"/>
    </row>
    <row r="390" spans="12:12" x14ac:dyDescent="0.2">
      <c r="L390" s="6"/>
    </row>
    <row r="391" spans="12:12" x14ac:dyDescent="0.2">
      <c r="L391" s="6"/>
    </row>
    <row r="392" spans="12:12" x14ac:dyDescent="0.2">
      <c r="L392" s="6"/>
    </row>
    <row r="393" spans="12:12" x14ac:dyDescent="0.2">
      <c r="L393" s="6"/>
    </row>
    <row r="394" spans="12:12" x14ac:dyDescent="0.2">
      <c r="L394" s="6"/>
    </row>
    <row r="395" spans="12:12" x14ac:dyDescent="0.2">
      <c r="L395" s="6"/>
    </row>
    <row r="396" spans="12:12" x14ac:dyDescent="0.2">
      <c r="L396" s="6"/>
    </row>
    <row r="397" spans="12:12" x14ac:dyDescent="0.2">
      <c r="L397" s="6"/>
    </row>
    <row r="398" spans="12:12" x14ac:dyDescent="0.2">
      <c r="L398" s="6"/>
    </row>
    <row r="399" spans="12:12" x14ac:dyDescent="0.2">
      <c r="L399" s="6"/>
    </row>
    <row r="400" spans="12:12" x14ac:dyDescent="0.2">
      <c r="L400" s="6"/>
    </row>
    <row r="401" spans="12:12" x14ac:dyDescent="0.2">
      <c r="L401" s="6"/>
    </row>
    <row r="402" spans="12:12" x14ac:dyDescent="0.2">
      <c r="L402" s="6"/>
    </row>
    <row r="403" spans="12:12" x14ac:dyDescent="0.2">
      <c r="L403" s="6"/>
    </row>
    <row r="404" spans="12:12" x14ac:dyDescent="0.2">
      <c r="L404" s="6"/>
    </row>
    <row r="405" spans="12:12" x14ac:dyDescent="0.2">
      <c r="L405" s="6"/>
    </row>
    <row r="406" spans="12:12" x14ac:dyDescent="0.2">
      <c r="L406" s="6"/>
    </row>
    <row r="407" spans="12:12" x14ac:dyDescent="0.2">
      <c r="L407" s="6"/>
    </row>
    <row r="408" spans="12:12" x14ac:dyDescent="0.2">
      <c r="L408" s="6"/>
    </row>
    <row r="409" spans="12:12" x14ac:dyDescent="0.2">
      <c r="L409" s="6"/>
    </row>
    <row r="410" spans="12:12" x14ac:dyDescent="0.2">
      <c r="L410" s="6"/>
    </row>
    <row r="411" spans="12:12" x14ac:dyDescent="0.2">
      <c r="L411" s="6"/>
    </row>
    <row r="412" spans="12:12" x14ac:dyDescent="0.2">
      <c r="L412" s="6"/>
    </row>
    <row r="413" spans="12:12" x14ac:dyDescent="0.2">
      <c r="L413" s="6"/>
    </row>
    <row r="414" spans="12:12" x14ac:dyDescent="0.2">
      <c r="L414" s="6"/>
    </row>
    <row r="415" spans="12:12" x14ac:dyDescent="0.2">
      <c r="L415" s="6"/>
    </row>
    <row r="416" spans="12:12" x14ac:dyDescent="0.2">
      <c r="L416" s="6"/>
    </row>
    <row r="417" spans="12:12" x14ac:dyDescent="0.2">
      <c r="L417" s="6"/>
    </row>
    <row r="418" spans="12:12" x14ac:dyDescent="0.2">
      <c r="L418" s="6"/>
    </row>
    <row r="419" spans="12:12" x14ac:dyDescent="0.2">
      <c r="L419" s="6"/>
    </row>
    <row r="420" spans="12:12" x14ac:dyDescent="0.2">
      <c r="L420" s="6"/>
    </row>
    <row r="421" spans="12:12" x14ac:dyDescent="0.2">
      <c r="L421" s="6"/>
    </row>
    <row r="422" spans="12:12" x14ac:dyDescent="0.2">
      <c r="L422" s="6"/>
    </row>
    <row r="423" spans="12:12" x14ac:dyDescent="0.2">
      <c r="L423" s="6"/>
    </row>
    <row r="424" spans="12:12" x14ac:dyDescent="0.2">
      <c r="L424" s="6"/>
    </row>
    <row r="425" spans="12:12" x14ac:dyDescent="0.2">
      <c r="L425" s="6"/>
    </row>
    <row r="426" spans="12:12" x14ac:dyDescent="0.2">
      <c r="L426" s="6"/>
    </row>
    <row r="427" spans="12:12" x14ac:dyDescent="0.2">
      <c r="L427" s="6"/>
    </row>
    <row r="428" spans="12:12" x14ac:dyDescent="0.2">
      <c r="L428" s="6"/>
    </row>
    <row r="429" spans="12:12" x14ac:dyDescent="0.2">
      <c r="L429" s="6"/>
    </row>
    <row r="430" spans="12:12" x14ac:dyDescent="0.2">
      <c r="L430" s="6"/>
    </row>
    <row r="431" spans="12:12" x14ac:dyDescent="0.2">
      <c r="L431" s="6"/>
    </row>
    <row r="432" spans="12:12" x14ac:dyDescent="0.2">
      <c r="L432" s="6"/>
    </row>
    <row r="433" spans="12:12" x14ac:dyDescent="0.2">
      <c r="L433" s="6"/>
    </row>
    <row r="434" spans="12:12" x14ac:dyDescent="0.2">
      <c r="L434" s="6"/>
    </row>
    <row r="435" spans="12:12" x14ac:dyDescent="0.2">
      <c r="L435" s="6"/>
    </row>
    <row r="436" spans="12:12" x14ac:dyDescent="0.2">
      <c r="L436" s="6"/>
    </row>
    <row r="437" spans="12:12" x14ac:dyDescent="0.2">
      <c r="L437" s="6"/>
    </row>
    <row r="438" spans="12:12" x14ac:dyDescent="0.2">
      <c r="L438" s="6"/>
    </row>
    <row r="439" spans="12:12" x14ac:dyDescent="0.2">
      <c r="L439" s="6"/>
    </row>
    <row r="440" spans="12:12" x14ac:dyDescent="0.2">
      <c r="L440" s="6"/>
    </row>
    <row r="441" spans="12:12" x14ac:dyDescent="0.2">
      <c r="L441" s="6"/>
    </row>
    <row r="442" spans="12:12" x14ac:dyDescent="0.2">
      <c r="L442" s="6"/>
    </row>
    <row r="443" spans="12:12" x14ac:dyDescent="0.2">
      <c r="L443" s="6"/>
    </row>
    <row r="444" spans="12:12" x14ac:dyDescent="0.2">
      <c r="L444" s="6"/>
    </row>
    <row r="445" spans="12:12" x14ac:dyDescent="0.2">
      <c r="L445" s="6"/>
    </row>
    <row r="446" spans="12:12" x14ac:dyDescent="0.2">
      <c r="L446" s="6"/>
    </row>
    <row r="447" spans="12:12" x14ac:dyDescent="0.2">
      <c r="L447" s="6"/>
    </row>
    <row r="448" spans="12:12" x14ac:dyDescent="0.2">
      <c r="L448" s="6"/>
    </row>
    <row r="449" spans="12:12" x14ac:dyDescent="0.2">
      <c r="L449" s="6"/>
    </row>
    <row r="450" spans="12:12" x14ac:dyDescent="0.2">
      <c r="L450" s="6"/>
    </row>
    <row r="451" spans="12:12" x14ac:dyDescent="0.2">
      <c r="L451" s="6"/>
    </row>
    <row r="452" spans="12:12" x14ac:dyDescent="0.2">
      <c r="L452" s="6"/>
    </row>
    <row r="453" spans="12:12" x14ac:dyDescent="0.2">
      <c r="L453" s="6"/>
    </row>
    <row r="454" spans="12:12" x14ac:dyDescent="0.2">
      <c r="L454" s="6"/>
    </row>
    <row r="455" spans="12:12" x14ac:dyDescent="0.2">
      <c r="L455" s="6"/>
    </row>
    <row r="456" spans="12:12" x14ac:dyDescent="0.2">
      <c r="L456" s="6"/>
    </row>
    <row r="457" spans="12:12" x14ac:dyDescent="0.2">
      <c r="L457" s="6"/>
    </row>
    <row r="458" spans="12:12" x14ac:dyDescent="0.2">
      <c r="L458" s="6"/>
    </row>
    <row r="459" spans="12:12" x14ac:dyDescent="0.2">
      <c r="L459" s="6"/>
    </row>
    <row r="460" spans="12:12" x14ac:dyDescent="0.2">
      <c r="L460" s="6"/>
    </row>
    <row r="461" spans="12:12" x14ac:dyDescent="0.2">
      <c r="L461" s="6"/>
    </row>
    <row r="462" spans="12:12" x14ac:dyDescent="0.2">
      <c r="L462" s="6"/>
    </row>
    <row r="463" spans="12:12" x14ac:dyDescent="0.2">
      <c r="L463" s="6"/>
    </row>
    <row r="464" spans="12:12" x14ac:dyDescent="0.2">
      <c r="L464" s="6"/>
    </row>
    <row r="465" spans="12:12" x14ac:dyDescent="0.2">
      <c r="L465" s="6"/>
    </row>
    <row r="466" spans="12:12" x14ac:dyDescent="0.2">
      <c r="L466" s="6"/>
    </row>
    <row r="467" spans="12:12" x14ac:dyDescent="0.2">
      <c r="L467" s="6"/>
    </row>
    <row r="468" spans="12:12" x14ac:dyDescent="0.2">
      <c r="L468" s="6"/>
    </row>
    <row r="469" spans="12:12" x14ac:dyDescent="0.2">
      <c r="L469" s="6"/>
    </row>
    <row r="470" spans="12:12" x14ac:dyDescent="0.2">
      <c r="L470" s="6"/>
    </row>
    <row r="471" spans="12:12" x14ac:dyDescent="0.2">
      <c r="L471" s="6"/>
    </row>
    <row r="472" spans="12:12" x14ac:dyDescent="0.2">
      <c r="L472" s="6"/>
    </row>
    <row r="473" spans="12:12" x14ac:dyDescent="0.2">
      <c r="L473" s="6"/>
    </row>
    <row r="474" spans="12:12" x14ac:dyDescent="0.2">
      <c r="L474" s="6"/>
    </row>
    <row r="475" spans="12:12" x14ac:dyDescent="0.2">
      <c r="L475" s="6"/>
    </row>
    <row r="476" spans="12:12" x14ac:dyDescent="0.2">
      <c r="L476" s="6"/>
    </row>
    <row r="477" spans="12:12" x14ac:dyDescent="0.2">
      <c r="L477" s="6"/>
    </row>
    <row r="478" spans="12:12" x14ac:dyDescent="0.2">
      <c r="L478" s="6"/>
    </row>
    <row r="479" spans="12:12" x14ac:dyDescent="0.2">
      <c r="L479" s="6"/>
    </row>
    <row r="480" spans="12:12" x14ac:dyDescent="0.2">
      <c r="L480" s="6"/>
    </row>
    <row r="481" spans="12:12" x14ac:dyDescent="0.2">
      <c r="L481" s="6"/>
    </row>
    <row r="482" spans="12:12" x14ac:dyDescent="0.2">
      <c r="L482" s="6"/>
    </row>
    <row r="483" spans="12:12" x14ac:dyDescent="0.2">
      <c r="L483" s="6"/>
    </row>
    <row r="484" spans="12:12" x14ac:dyDescent="0.2">
      <c r="L484" s="6"/>
    </row>
    <row r="485" spans="12:12" x14ac:dyDescent="0.2">
      <c r="L485" s="6"/>
    </row>
    <row r="486" spans="12:12" x14ac:dyDescent="0.2">
      <c r="L486" s="6"/>
    </row>
    <row r="487" spans="12:12" x14ac:dyDescent="0.2">
      <c r="L487" s="6"/>
    </row>
    <row r="488" spans="12:12" x14ac:dyDescent="0.2">
      <c r="L488" s="6"/>
    </row>
    <row r="489" spans="12:12" x14ac:dyDescent="0.2">
      <c r="L489" s="6"/>
    </row>
    <row r="490" spans="12:12" x14ac:dyDescent="0.2">
      <c r="L490" s="6"/>
    </row>
    <row r="491" spans="12:12" x14ac:dyDescent="0.2">
      <c r="L491" s="6"/>
    </row>
    <row r="492" spans="12:12" x14ac:dyDescent="0.2">
      <c r="L492" s="6"/>
    </row>
    <row r="493" spans="12:12" x14ac:dyDescent="0.2">
      <c r="L493" s="6"/>
    </row>
    <row r="494" spans="12:12" x14ac:dyDescent="0.2">
      <c r="L494" s="6"/>
    </row>
    <row r="495" spans="12:12" x14ac:dyDescent="0.2">
      <c r="L495" s="6"/>
    </row>
    <row r="496" spans="12:12" x14ac:dyDescent="0.2">
      <c r="L496" s="6"/>
    </row>
    <row r="497" spans="12:12" x14ac:dyDescent="0.2">
      <c r="L497" s="6"/>
    </row>
    <row r="498" spans="12:12" x14ac:dyDescent="0.2">
      <c r="L498" s="6"/>
    </row>
    <row r="499" spans="12:12" x14ac:dyDescent="0.2">
      <c r="L499" s="6"/>
    </row>
    <row r="500" spans="12:12" x14ac:dyDescent="0.2">
      <c r="L500" s="6"/>
    </row>
    <row r="501" spans="12:12" x14ac:dyDescent="0.2">
      <c r="L501" s="6"/>
    </row>
    <row r="502" spans="12:12" x14ac:dyDescent="0.2">
      <c r="L502" s="6"/>
    </row>
    <row r="503" spans="12:12" x14ac:dyDescent="0.2">
      <c r="L503" s="6"/>
    </row>
    <row r="504" spans="12:12" x14ac:dyDescent="0.2">
      <c r="L504" s="6"/>
    </row>
    <row r="505" spans="12:12" x14ac:dyDescent="0.2">
      <c r="L505" s="6"/>
    </row>
    <row r="506" spans="12:12" x14ac:dyDescent="0.2">
      <c r="L506" s="6"/>
    </row>
    <row r="507" spans="12:12" x14ac:dyDescent="0.2">
      <c r="L507" s="6"/>
    </row>
    <row r="508" spans="12:12" x14ac:dyDescent="0.2">
      <c r="L508" s="6"/>
    </row>
    <row r="509" spans="12:12" x14ac:dyDescent="0.2">
      <c r="L509" s="6"/>
    </row>
    <row r="510" spans="12:12" x14ac:dyDescent="0.2">
      <c r="L510" s="6"/>
    </row>
    <row r="511" spans="12:12" x14ac:dyDescent="0.2">
      <c r="L511" s="6"/>
    </row>
    <row r="512" spans="12:12" x14ac:dyDescent="0.2">
      <c r="L512" s="6"/>
    </row>
    <row r="513" spans="12:12" x14ac:dyDescent="0.2">
      <c r="L513" s="6"/>
    </row>
    <row r="514" spans="12:12" x14ac:dyDescent="0.2">
      <c r="L514" s="6"/>
    </row>
    <row r="515" spans="12:12" x14ac:dyDescent="0.2">
      <c r="L515" s="6"/>
    </row>
    <row r="516" spans="12:12" x14ac:dyDescent="0.2">
      <c r="L516" s="6"/>
    </row>
    <row r="517" spans="12:12" x14ac:dyDescent="0.2">
      <c r="L517" s="6"/>
    </row>
    <row r="518" spans="12:12" x14ac:dyDescent="0.2">
      <c r="L518" s="6"/>
    </row>
    <row r="519" spans="12:12" x14ac:dyDescent="0.2">
      <c r="L519" s="6"/>
    </row>
    <row r="520" spans="12:12" x14ac:dyDescent="0.2">
      <c r="L520" s="6"/>
    </row>
    <row r="521" spans="12:12" x14ac:dyDescent="0.2">
      <c r="L521" s="6"/>
    </row>
    <row r="522" spans="12:12" x14ac:dyDescent="0.2">
      <c r="L522" s="6"/>
    </row>
    <row r="523" spans="12:12" x14ac:dyDescent="0.2">
      <c r="L523" s="6"/>
    </row>
    <row r="524" spans="12:12" x14ac:dyDescent="0.2">
      <c r="L524" s="6"/>
    </row>
    <row r="525" spans="12:12" x14ac:dyDescent="0.2">
      <c r="L525" s="6"/>
    </row>
    <row r="526" spans="12:12" x14ac:dyDescent="0.2">
      <c r="L526" s="6"/>
    </row>
    <row r="527" spans="12:12" x14ac:dyDescent="0.2">
      <c r="L527" s="6"/>
    </row>
    <row r="528" spans="12:12" x14ac:dyDescent="0.2">
      <c r="L528" s="6"/>
    </row>
    <row r="529" spans="12:12" x14ac:dyDescent="0.2">
      <c r="L529" s="6"/>
    </row>
    <row r="530" spans="12:12" x14ac:dyDescent="0.2">
      <c r="L530" s="6"/>
    </row>
    <row r="531" spans="12:12" x14ac:dyDescent="0.2">
      <c r="L531" s="6"/>
    </row>
    <row r="532" spans="12:12" x14ac:dyDescent="0.2">
      <c r="L532" s="6"/>
    </row>
    <row r="533" spans="12:12" x14ac:dyDescent="0.2">
      <c r="L533" s="6"/>
    </row>
    <row r="534" spans="12:12" x14ac:dyDescent="0.2">
      <c r="L534" s="6"/>
    </row>
    <row r="535" spans="12:12" x14ac:dyDescent="0.2">
      <c r="L535" s="6"/>
    </row>
    <row r="536" spans="12:12" x14ac:dyDescent="0.2">
      <c r="L536" s="6"/>
    </row>
    <row r="537" spans="12:12" x14ac:dyDescent="0.2">
      <c r="L537" s="6"/>
    </row>
    <row r="538" spans="12:12" x14ac:dyDescent="0.2">
      <c r="L538" s="6"/>
    </row>
    <row r="539" spans="12:12" x14ac:dyDescent="0.2">
      <c r="L539" s="6"/>
    </row>
    <row r="540" spans="12:12" x14ac:dyDescent="0.2">
      <c r="L540" s="6"/>
    </row>
    <row r="541" spans="12:12" x14ac:dyDescent="0.2">
      <c r="L541" s="6"/>
    </row>
    <row r="542" spans="12:12" x14ac:dyDescent="0.2">
      <c r="L542" s="6"/>
    </row>
    <row r="543" spans="12:12" x14ac:dyDescent="0.2">
      <c r="L543" s="6"/>
    </row>
    <row r="544" spans="12:12" x14ac:dyDescent="0.2">
      <c r="L544" s="6"/>
    </row>
    <row r="545" spans="12:12" x14ac:dyDescent="0.2">
      <c r="L545" s="6"/>
    </row>
    <row r="546" spans="12:12" x14ac:dyDescent="0.2">
      <c r="L546" s="6"/>
    </row>
    <row r="547" spans="12:12" x14ac:dyDescent="0.2">
      <c r="L547" s="6"/>
    </row>
    <row r="548" spans="12:12" x14ac:dyDescent="0.2">
      <c r="L548" s="6"/>
    </row>
    <row r="549" spans="12:12" x14ac:dyDescent="0.2">
      <c r="L549" s="6"/>
    </row>
    <row r="550" spans="12:12" x14ac:dyDescent="0.2">
      <c r="L550" s="6"/>
    </row>
    <row r="551" spans="12:12" x14ac:dyDescent="0.2">
      <c r="L551" s="6"/>
    </row>
    <row r="552" spans="12:12" x14ac:dyDescent="0.2">
      <c r="L552" s="6"/>
    </row>
    <row r="553" spans="12:12" x14ac:dyDescent="0.2">
      <c r="L553" s="6"/>
    </row>
    <row r="554" spans="12:12" x14ac:dyDescent="0.2">
      <c r="L554" s="6"/>
    </row>
    <row r="555" spans="12:12" x14ac:dyDescent="0.2">
      <c r="L555" s="6"/>
    </row>
    <row r="556" spans="12:12" x14ac:dyDescent="0.2">
      <c r="L556" s="6"/>
    </row>
    <row r="557" spans="12:12" x14ac:dyDescent="0.2">
      <c r="L557" s="6"/>
    </row>
    <row r="558" spans="12:12" x14ac:dyDescent="0.2">
      <c r="L558" s="6"/>
    </row>
    <row r="559" spans="12:12" x14ac:dyDescent="0.2">
      <c r="L559" s="6"/>
    </row>
    <row r="560" spans="12:12" x14ac:dyDescent="0.2">
      <c r="L560" s="6"/>
    </row>
    <row r="561" spans="12:12" x14ac:dyDescent="0.2">
      <c r="L561" s="6"/>
    </row>
    <row r="562" spans="12:12" x14ac:dyDescent="0.2">
      <c r="L562" s="6"/>
    </row>
    <row r="563" spans="12:12" x14ac:dyDescent="0.2">
      <c r="L563" s="6"/>
    </row>
    <row r="564" spans="12:12" x14ac:dyDescent="0.2">
      <c r="L564" s="6"/>
    </row>
    <row r="565" spans="12:12" x14ac:dyDescent="0.2">
      <c r="L565" s="6"/>
    </row>
    <row r="566" spans="12:12" x14ac:dyDescent="0.2">
      <c r="L566" s="6"/>
    </row>
    <row r="567" spans="12:12" x14ac:dyDescent="0.2">
      <c r="L567" s="6"/>
    </row>
    <row r="568" spans="12:12" x14ac:dyDescent="0.2">
      <c r="L568" s="6"/>
    </row>
    <row r="569" spans="12:12" x14ac:dyDescent="0.2">
      <c r="L569" s="6"/>
    </row>
    <row r="570" spans="12:12" x14ac:dyDescent="0.2">
      <c r="L570" s="6"/>
    </row>
    <row r="571" spans="12:12" x14ac:dyDescent="0.2">
      <c r="L571" s="6"/>
    </row>
    <row r="572" spans="12:12" x14ac:dyDescent="0.2">
      <c r="L572" s="6"/>
    </row>
    <row r="573" spans="12:12" x14ac:dyDescent="0.2">
      <c r="L573" s="6"/>
    </row>
    <row r="574" spans="12:12" x14ac:dyDescent="0.2">
      <c r="L574" s="6"/>
    </row>
    <row r="575" spans="12:12" x14ac:dyDescent="0.2">
      <c r="L575" s="6"/>
    </row>
    <row r="576" spans="12:12" x14ac:dyDescent="0.2">
      <c r="L576" s="6"/>
    </row>
    <row r="577" spans="12:12" x14ac:dyDescent="0.2">
      <c r="L577" s="6"/>
    </row>
    <row r="578" spans="12:12" x14ac:dyDescent="0.2">
      <c r="L578" s="6"/>
    </row>
    <row r="579" spans="12:12" x14ac:dyDescent="0.2">
      <c r="L579" s="6"/>
    </row>
    <row r="580" spans="12:12" x14ac:dyDescent="0.2">
      <c r="L580" s="6"/>
    </row>
    <row r="581" spans="12:12" x14ac:dyDescent="0.2">
      <c r="L581" s="6"/>
    </row>
    <row r="582" spans="12:12" x14ac:dyDescent="0.2">
      <c r="L582" s="6"/>
    </row>
    <row r="583" spans="12:12" x14ac:dyDescent="0.2">
      <c r="L583" s="6"/>
    </row>
    <row r="584" spans="12:12" x14ac:dyDescent="0.2">
      <c r="L584" s="6"/>
    </row>
    <row r="585" spans="12:12" x14ac:dyDescent="0.2">
      <c r="L585" s="6"/>
    </row>
    <row r="586" spans="12:12" x14ac:dyDescent="0.2">
      <c r="L586" s="6"/>
    </row>
    <row r="587" spans="12:12" x14ac:dyDescent="0.2">
      <c r="L587" s="6"/>
    </row>
    <row r="588" spans="12:12" x14ac:dyDescent="0.2">
      <c r="L588" s="6"/>
    </row>
    <row r="589" spans="12:12" x14ac:dyDescent="0.2">
      <c r="L589" s="6"/>
    </row>
    <row r="590" spans="12:12" x14ac:dyDescent="0.2">
      <c r="L590" s="6"/>
    </row>
    <row r="591" spans="12:12" x14ac:dyDescent="0.2">
      <c r="L591" s="6"/>
    </row>
    <row r="592" spans="12:12" x14ac:dyDescent="0.2">
      <c r="L592" s="6"/>
    </row>
    <row r="593" spans="12:12" x14ac:dyDescent="0.2">
      <c r="L593" s="6"/>
    </row>
    <row r="594" spans="12:12" x14ac:dyDescent="0.2">
      <c r="L594" s="6"/>
    </row>
    <row r="595" spans="12:12" x14ac:dyDescent="0.2">
      <c r="L595" s="6"/>
    </row>
    <row r="596" spans="12:12" x14ac:dyDescent="0.2">
      <c r="L596" s="6"/>
    </row>
    <row r="597" spans="12:12" x14ac:dyDescent="0.2">
      <c r="L597" s="6"/>
    </row>
    <row r="598" spans="12:12" x14ac:dyDescent="0.2">
      <c r="L598" s="6"/>
    </row>
    <row r="599" spans="12:12" x14ac:dyDescent="0.2">
      <c r="L599" s="6"/>
    </row>
    <row r="600" spans="12:12" x14ac:dyDescent="0.2">
      <c r="L600" s="6"/>
    </row>
    <row r="601" spans="12:12" x14ac:dyDescent="0.2">
      <c r="L601" s="6"/>
    </row>
    <row r="602" spans="12:12" x14ac:dyDescent="0.2">
      <c r="L602" s="6"/>
    </row>
    <row r="603" spans="12:12" x14ac:dyDescent="0.2">
      <c r="L603" s="6"/>
    </row>
    <row r="604" spans="12:12" x14ac:dyDescent="0.2">
      <c r="L604" s="6"/>
    </row>
    <row r="605" spans="12:12" x14ac:dyDescent="0.2">
      <c r="L605" s="6"/>
    </row>
    <row r="606" spans="12:12" x14ac:dyDescent="0.2">
      <c r="L606" s="6"/>
    </row>
    <row r="607" spans="12:12" x14ac:dyDescent="0.2">
      <c r="L607" s="6"/>
    </row>
    <row r="608" spans="12:12" x14ac:dyDescent="0.2">
      <c r="L608" s="6"/>
    </row>
    <row r="609" spans="12:12" x14ac:dyDescent="0.2">
      <c r="L609" s="6"/>
    </row>
    <row r="610" spans="12:12" x14ac:dyDescent="0.2">
      <c r="L610" s="6"/>
    </row>
    <row r="611" spans="12:12" x14ac:dyDescent="0.2">
      <c r="L611" s="6"/>
    </row>
    <row r="612" spans="12:12" x14ac:dyDescent="0.2">
      <c r="L612" s="6"/>
    </row>
    <row r="613" spans="12:12" x14ac:dyDescent="0.2">
      <c r="L613" s="6"/>
    </row>
    <row r="614" spans="12:12" x14ac:dyDescent="0.2">
      <c r="L614" s="6"/>
    </row>
    <row r="615" spans="12:12" x14ac:dyDescent="0.2">
      <c r="L615" s="6"/>
    </row>
    <row r="616" spans="12:12" x14ac:dyDescent="0.2">
      <c r="L616" s="6"/>
    </row>
    <row r="617" spans="12:12" x14ac:dyDescent="0.2">
      <c r="L617" s="6"/>
    </row>
    <row r="618" spans="12:12" x14ac:dyDescent="0.2">
      <c r="L618" s="6"/>
    </row>
    <row r="619" spans="12:12" x14ac:dyDescent="0.2">
      <c r="L619" s="6"/>
    </row>
    <row r="620" spans="12:12" x14ac:dyDescent="0.2">
      <c r="L620" s="6"/>
    </row>
    <row r="621" spans="12:12" x14ac:dyDescent="0.2">
      <c r="L621" s="6"/>
    </row>
    <row r="622" spans="12:12" x14ac:dyDescent="0.2">
      <c r="L622" s="6"/>
    </row>
    <row r="623" spans="12:12" x14ac:dyDescent="0.2">
      <c r="L623" s="6"/>
    </row>
    <row r="624" spans="12:12" x14ac:dyDescent="0.2">
      <c r="L624" s="6"/>
    </row>
    <row r="625" spans="12:12" x14ac:dyDescent="0.2">
      <c r="L625" s="6"/>
    </row>
    <row r="626" spans="12:12" x14ac:dyDescent="0.2">
      <c r="L626" s="6"/>
    </row>
    <row r="627" spans="12:12" x14ac:dyDescent="0.2">
      <c r="L627" s="6"/>
    </row>
    <row r="628" spans="12:12" x14ac:dyDescent="0.2">
      <c r="L628" s="6"/>
    </row>
    <row r="629" spans="12:12" x14ac:dyDescent="0.2">
      <c r="L629" s="6"/>
    </row>
    <row r="630" spans="12:12" x14ac:dyDescent="0.2">
      <c r="L630" s="6"/>
    </row>
    <row r="631" spans="12:12" x14ac:dyDescent="0.2">
      <c r="L631" s="6"/>
    </row>
    <row r="632" spans="12:12" x14ac:dyDescent="0.2">
      <c r="L632" s="6"/>
    </row>
    <row r="633" spans="12:12" x14ac:dyDescent="0.2">
      <c r="L633" s="6"/>
    </row>
    <row r="634" spans="12:12" x14ac:dyDescent="0.2">
      <c r="L634" s="6"/>
    </row>
    <row r="635" spans="12:12" x14ac:dyDescent="0.2">
      <c r="L635" s="6"/>
    </row>
    <row r="636" spans="12:12" x14ac:dyDescent="0.2">
      <c r="L636" s="6"/>
    </row>
    <row r="637" spans="12:12" x14ac:dyDescent="0.2">
      <c r="L637" s="6"/>
    </row>
    <row r="638" spans="12:12" x14ac:dyDescent="0.2">
      <c r="L638" s="6"/>
    </row>
    <row r="639" spans="12:12" x14ac:dyDescent="0.2">
      <c r="L639" s="6"/>
    </row>
    <row r="640" spans="12:12" x14ac:dyDescent="0.2">
      <c r="L640" s="6"/>
    </row>
    <row r="65496" spans="238:242" x14ac:dyDescent="0.2">
      <c r="ID65496" s="1" t="s">
        <v>39</v>
      </c>
      <c r="IH65496" s="1" t="s">
        <v>40</v>
      </c>
    </row>
    <row r="65497" spans="238:242" x14ac:dyDescent="0.2">
      <c r="ID65497" s="1" t="s">
        <v>41</v>
      </c>
      <c r="IH65497" s="1" t="s">
        <v>42</v>
      </c>
    </row>
    <row r="65520" spans="247:247" x14ac:dyDescent="0.2">
      <c r="IM65520" s="2" t="s">
        <v>43</v>
      </c>
    </row>
  </sheetData>
  <pageMargins left="0.75" right="0.7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H65498"/>
  <sheetViews>
    <sheetView workbookViewId="0">
      <selection activeCell="C2" sqref="C2"/>
    </sheetView>
  </sheetViews>
  <sheetFormatPr defaultColWidth="8.83203125" defaultRowHeight="12" x14ac:dyDescent="0.2"/>
  <cols>
    <col min="1" max="1" width="20.83203125" style="1" customWidth="1"/>
    <col min="2" max="3" width="11.83203125" style="1" customWidth="1"/>
    <col min="4" max="16384" width="8.83203125" style="1"/>
  </cols>
  <sheetData>
    <row r="1" spans="1:5" ht="27" customHeight="1" x14ac:dyDescent="0.2">
      <c r="A1" s="17" t="s">
        <v>93</v>
      </c>
      <c r="B1" s="15" t="s">
        <v>94</v>
      </c>
      <c r="C1" s="15" t="s">
        <v>95</v>
      </c>
    </row>
    <row r="2" spans="1:5" x14ac:dyDescent="0.2">
      <c r="A2" s="7" t="s">
        <v>44</v>
      </c>
      <c r="B2" s="9">
        <f ca="1">TODAY()-5246</f>
        <v>39301</v>
      </c>
    </row>
    <row r="3" spans="1:5" x14ac:dyDescent="0.2">
      <c r="A3" s="7" t="s">
        <v>46</v>
      </c>
      <c r="B3" s="9">
        <f ca="1">TODAY()-13304</f>
        <v>31243</v>
      </c>
    </row>
    <row r="4" spans="1:5" x14ac:dyDescent="0.2">
      <c r="A4" s="7" t="s">
        <v>48</v>
      </c>
      <c r="B4" s="9">
        <f ca="1">TODAY()-13002</f>
        <v>31545</v>
      </c>
      <c r="E4" s="16" t="s">
        <v>97</v>
      </c>
    </row>
    <row r="5" spans="1:5" x14ac:dyDescent="0.2">
      <c r="A5" s="7" t="s">
        <v>50</v>
      </c>
      <c r="B5" s="9">
        <f ca="1">TODAY()-28401</f>
        <v>16146</v>
      </c>
      <c r="E5" s="16" t="s">
        <v>96</v>
      </c>
    </row>
    <row r="6" spans="1:5" x14ac:dyDescent="0.2">
      <c r="A6" s="7" t="s">
        <v>52</v>
      </c>
      <c r="B6" s="9">
        <f ca="1">TODAY()-28357</f>
        <v>16190</v>
      </c>
    </row>
    <row r="7" spans="1:5" x14ac:dyDescent="0.2">
      <c r="A7" s="7" t="s">
        <v>54</v>
      </c>
      <c r="B7" s="9">
        <f ca="1">TODAY()-19666</f>
        <v>24881</v>
      </c>
    </row>
    <row r="8" spans="1:5" x14ac:dyDescent="0.2">
      <c r="A8" s="7" t="s">
        <v>56</v>
      </c>
      <c r="B8" s="9">
        <f ca="1">TODAY()-12108</f>
        <v>32439</v>
      </c>
    </row>
    <row r="9" spans="1:5" x14ac:dyDescent="0.2">
      <c r="A9" s="7" t="s">
        <v>58</v>
      </c>
      <c r="B9" s="9">
        <f ca="1">TODAY()-24533</f>
        <v>20014</v>
      </c>
    </row>
    <row r="10" spans="1:5" x14ac:dyDescent="0.2">
      <c r="A10" s="7" t="s">
        <v>60</v>
      </c>
      <c r="B10" s="9">
        <f ca="1">TODAY()-26397</f>
        <v>18150</v>
      </c>
    </row>
    <row r="11" spans="1:5" x14ac:dyDescent="0.2">
      <c r="A11" s="7" t="s">
        <v>62</v>
      </c>
      <c r="B11" s="9">
        <f ca="1">TODAY()-13376</f>
        <v>31171</v>
      </c>
    </row>
    <row r="12" spans="1:5" x14ac:dyDescent="0.2">
      <c r="A12" s="7" t="s">
        <v>64</v>
      </c>
      <c r="B12" s="9">
        <f ca="1">TODAY()-6808</f>
        <v>37739</v>
      </c>
    </row>
    <row r="13" spans="1:5" x14ac:dyDescent="0.2">
      <c r="A13" s="7" t="s">
        <v>66</v>
      </c>
      <c r="B13" s="9">
        <f ca="1">TODAY()-9543</f>
        <v>35004</v>
      </c>
    </row>
    <row r="14" spans="1:5" x14ac:dyDescent="0.2">
      <c r="A14" s="7" t="s">
        <v>68</v>
      </c>
      <c r="B14" s="9">
        <f ca="1">TODAY()-28060</f>
        <v>16487</v>
      </c>
    </row>
    <row r="15" spans="1:5" x14ac:dyDescent="0.2">
      <c r="A15" s="7" t="s">
        <v>70</v>
      </c>
      <c r="B15" s="9">
        <f ca="1">TODAY()-26609</f>
        <v>17938</v>
      </c>
    </row>
    <row r="16" spans="1:5" x14ac:dyDescent="0.2">
      <c r="A16" s="7" t="s">
        <v>72</v>
      </c>
      <c r="B16" s="9">
        <f ca="1">TODAY()-8847</f>
        <v>35700</v>
      </c>
    </row>
    <row r="17" spans="1:2" x14ac:dyDescent="0.2">
      <c r="A17" s="7" t="s">
        <v>74</v>
      </c>
      <c r="B17" s="9">
        <f ca="1">TODAY()-25216</f>
        <v>19331</v>
      </c>
    </row>
    <row r="18" spans="1:2" x14ac:dyDescent="0.2">
      <c r="A18" s="7" t="s">
        <v>76</v>
      </c>
      <c r="B18" s="9">
        <f ca="1">TODAY()-10338</f>
        <v>34209</v>
      </c>
    </row>
    <row r="19" spans="1:2" x14ac:dyDescent="0.2">
      <c r="A19" s="7" t="s">
        <v>78</v>
      </c>
      <c r="B19" s="9">
        <f ca="1">TODAY()-9896</f>
        <v>34651</v>
      </c>
    </row>
    <row r="20" spans="1:2" x14ac:dyDescent="0.2">
      <c r="A20" s="7" t="s">
        <v>80</v>
      </c>
      <c r="B20" s="9">
        <f ca="1">TODAY()-25562</f>
        <v>18985</v>
      </c>
    </row>
    <row r="21" spans="1:2" x14ac:dyDescent="0.2">
      <c r="A21" s="7"/>
      <c r="B21" s="8"/>
    </row>
    <row r="22" spans="1:2" x14ac:dyDescent="0.2">
      <c r="A22" s="7"/>
      <c r="B22" s="8"/>
    </row>
    <row r="23" spans="1:2" x14ac:dyDescent="0.2">
      <c r="B23" s="8"/>
    </row>
    <row r="24" spans="1:2" x14ac:dyDescent="0.2">
      <c r="B24" s="8"/>
    </row>
    <row r="25" spans="1:2" x14ac:dyDescent="0.2">
      <c r="B25" s="8"/>
    </row>
    <row r="26" spans="1:2" x14ac:dyDescent="0.2">
      <c r="B26" s="8"/>
    </row>
    <row r="27" spans="1:2" x14ac:dyDescent="0.2">
      <c r="B27" s="8"/>
    </row>
    <row r="28" spans="1:2" x14ac:dyDescent="0.2">
      <c r="B28" s="8"/>
    </row>
    <row r="29" spans="1:2" x14ac:dyDescent="0.2">
      <c r="B29" s="8"/>
    </row>
    <row r="30" spans="1:2" x14ac:dyDescent="0.2">
      <c r="B30" s="8"/>
    </row>
    <row r="31" spans="1:2" x14ac:dyDescent="0.2">
      <c r="B31" s="8"/>
    </row>
    <row r="32" spans="1:2" x14ac:dyDescent="0.2">
      <c r="B32" s="8"/>
    </row>
    <row r="65474" spans="233:233" x14ac:dyDescent="0.2">
      <c r="HY65474" s="1" t="s">
        <v>82</v>
      </c>
    </row>
    <row r="65475" spans="233:233" x14ac:dyDescent="0.2">
      <c r="HY65475" s="1" t="s">
        <v>83</v>
      </c>
    </row>
    <row r="65498" spans="242:242" x14ac:dyDescent="0.2">
      <c r="IH65498" s="2" t="s">
        <v>43</v>
      </c>
    </row>
  </sheetData>
  <pageMargins left="0.75" right="0.75" top="1" bottom="1" header="0.5" footer="0.5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I65497"/>
  <sheetViews>
    <sheetView workbookViewId="0">
      <selection activeCell="C1" sqref="C1"/>
    </sheetView>
  </sheetViews>
  <sheetFormatPr defaultColWidth="8.83203125" defaultRowHeight="12" x14ac:dyDescent="0.2"/>
  <cols>
    <col min="1" max="1" width="20.83203125" style="1" customWidth="1"/>
    <col min="2" max="2" width="11.83203125" style="1" customWidth="1"/>
    <col min="3" max="16384" width="8.83203125" style="1"/>
  </cols>
  <sheetData>
    <row r="1" spans="1:6" x14ac:dyDescent="0.2">
      <c r="A1" s="7" t="s">
        <v>45</v>
      </c>
      <c r="B1" s="9">
        <f ca="1">TODAY()-28060</f>
        <v>16487</v>
      </c>
    </row>
    <row r="2" spans="1:6" x14ac:dyDescent="0.2">
      <c r="A2" s="7" t="s">
        <v>47</v>
      </c>
      <c r="B2" s="9">
        <f ca="1">TODAY()-26609</f>
        <v>17938</v>
      </c>
    </row>
    <row r="3" spans="1:6" x14ac:dyDescent="0.2">
      <c r="A3" s="7" t="s">
        <v>49</v>
      </c>
      <c r="B3" s="9">
        <f ca="1">TODAY()-8847</f>
        <v>35700</v>
      </c>
    </row>
    <row r="4" spans="1:6" x14ac:dyDescent="0.2">
      <c r="A4" s="7" t="s">
        <v>51</v>
      </c>
      <c r="B4" s="9">
        <f ca="1">TODAY()-25216</f>
        <v>19331</v>
      </c>
      <c r="F4" s="16" t="s">
        <v>98</v>
      </c>
    </row>
    <row r="5" spans="1:6" x14ac:dyDescent="0.2">
      <c r="A5" s="7" t="s">
        <v>53</v>
      </c>
      <c r="B5" s="9">
        <f ca="1">TODAY()-10338</f>
        <v>34209</v>
      </c>
      <c r="F5" s="16" t="s">
        <v>99</v>
      </c>
    </row>
    <row r="6" spans="1:6" x14ac:dyDescent="0.2">
      <c r="A6" s="7" t="s">
        <v>55</v>
      </c>
      <c r="B6" s="9">
        <f ca="1">TODAY()-9896</f>
        <v>34651</v>
      </c>
      <c r="F6" s="16" t="s">
        <v>100</v>
      </c>
    </row>
    <row r="7" spans="1:6" x14ac:dyDescent="0.2">
      <c r="A7" s="7" t="s">
        <v>57</v>
      </c>
      <c r="B7" s="9">
        <f ca="1">TODAY()-25562</f>
        <v>18985</v>
      </c>
      <c r="F7" s="16" t="s">
        <v>101</v>
      </c>
    </row>
    <row r="8" spans="1:6" x14ac:dyDescent="0.2">
      <c r="A8" s="7" t="s">
        <v>59</v>
      </c>
      <c r="B8" s="9">
        <f ca="1">TODAY()-12322</f>
        <v>32225</v>
      </c>
      <c r="F8" s="16" t="s">
        <v>102</v>
      </c>
    </row>
    <row r="9" spans="1:6" x14ac:dyDescent="0.2">
      <c r="A9" s="7" t="s">
        <v>61</v>
      </c>
      <c r="B9" s="9">
        <f ca="1">TODAY()-25919</f>
        <v>18628</v>
      </c>
    </row>
    <row r="10" spans="1:6" x14ac:dyDescent="0.2">
      <c r="A10" s="7" t="s">
        <v>63</v>
      </c>
      <c r="B10" s="9">
        <f ca="1">TODAY()-29050</f>
        <v>15497</v>
      </c>
    </row>
    <row r="11" spans="1:6" x14ac:dyDescent="0.2">
      <c r="A11" s="7" t="s">
        <v>65</v>
      </c>
      <c r="B11" s="9">
        <f ca="1">TODAY()-5414</f>
        <v>39133</v>
      </c>
    </row>
    <row r="12" spans="1:6" x14ac:dyDescent="0.2">
      <c r="A12" s="7" t="s">
        <v>67</v>
      </c>
      <c r="B12" s="9">
        <f ca="1">TODAY()-28979</f>
        <v>15568</v>
      </c>
    </row>
    <row r="13" spans="1:6" x14ac:dyDescent="0.2">
      <c r="A13" s="7" t="s">
        <v>69</v>
      </c>
      <c r="B13" s="9">
        <f ca="1">TODAY()-19627</f>
        <v>24920</v>
      </c>
    </row>
    <row r="14" spans="1:6" x14ac:dyDescent="0.2">
      <c r="A14" s="7" t="s">
        <v>71</v>
      </c>
      <c r="B14" s="9">
        <f ca="1">TODAY()-8446</f>
        <v>36101</v>
      </c>
    </row>
    <row r="15" spans="1:6" x14ac:dyDescent="0.2">
      <c r="A15" s="7" t="s">
        <v>73</v>
      </c>
      <c r="B15" s="9">
        <f ca="1">TODAY()-27551</f>
        <v>16996</v>
      </c>
    </row>
    <row r="16" spans="1:6" x14ac:dyDescent="0.2">
      <c r="A16" s="7" t="s">
        <v>75</v>
      </c>
      <c r="B16" s="9">
        <f ca="1">TODAY()-20837</f>
        <v>23710</v>
      </c>
    </row>
    <row r="17" spans="1:2" x14ac:dyDescent="0.2">
      <c r="A17" s="7" t="s">
        <v>77</v>
      </c>
      <c r="B17" s="9">
        <f ca="1">TODAY()-29417</f>
        <v>15130</v>
      </c>
    </row>
    <row r="18" spans="1:2" x14ac:dyDescent="0.2">
      <c r="A18" s="7" t="s">
        <v>79</v>
      </c>
      <c r="B18" s="9">
        <f ca="1">TODAY()-21877</f>
        <v>22670</v>
      </c>
    </row>
    <row r="19" spans="1:2" x14ac:dyDescent="0.2">
      <c r="A19" s="7" t="s">
        <v>81</v>
      </c>
      <c r="B19" s="9">
        <f ca="1">TODAY()-26299</f>
        <v>18248</v>
      </c>
    </row>
    <row r="20" spans="1:2" x14ac:dyDescent="0.2">
      <c r="A20" s="7"/>
      <c r="B20" s="10"/>
    </row>
    <row r="21" spans="1:2" x14ac:dyDescent="0.2">
      <c r="A21" s="7"/>
      <c r="B21" s="10"/>
    </row>
    <row r="65473" spans="234:234" x14ac:dyDescent="0.2">
      <c r="HZ65473" s="1" t="s">
        <v>82</v>
      </c>
    </row>
    <row r="65474" spans="234:234" x14ac:dyDescent="0.2">
      <c r="HZ65474" s="1" t="s">
        <v>83</v>
      </c>
    </row>
    <row r="65497" spans="243:243" x14ac:dyDescent="0.2">
      <c r="II65497" s="2" t="s">
        <v>43</v>
      </c>
    </row>
  </sheetData>
  <pageMargins left="0.75" right="0.75" top="1" bottom="1" header="0.5" footer="0.5"/>
  <pageSetup paperSize="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4"/>
  <sheetViews>
    <sheetView workbookViewId="0">
      <selection activeCell="I32" sqref="I32"/>
    </sheetView>
  </sheetViews>
  <sheetFormatPr defaultColWidth="10.83203125" defaultRowHeight="12" x14ac:dyDescent="0.2"/>
  <cols>
    <col min="1" max="1" width="10.83203125" style="1"/>
    <col min="2" max="3" width="15.83203125" style="1" customWidth="1"/>
    <col min="4" max="16384" width="10.83203125" style="1"/>
  </cols>
  <sheetData>
    <row r="1" spans="1:5" ht="30" customHeight="1" x14ac:dyDescent="0.2">
      <c r="A1" s="11"/>
      <c r="B1" s="15" t="s">
        <v>84</v>
      </c>
      <c r="C1" s="15" t="s">
        <v>103</v>
      </c>
    </row>
    <row r="2" spans="1:5" x14ac:dyDescent="0.2">
      <c r="A2" s="12">
        <v>40252</v>
      </c>
      <c r="C2"/>
    </row>
    <row r="3" spans="1:5" x14ac:dyDescent="0.2">
      <c r="A3" s="12">
        <v>40451</v>
      </c>
      <c r="C3"/>
      <c r="E3" s="16" t="s">
        <v>104</v>
      </c>
    </row>
    <row r="4" spans="1:5" x14ac:dyDescent="0.2">
      <c r="A4" s="12">
        <v>40203</v>
      </c>
      <c r="C4"/>
      <c r="E4" s="16" t="s">
        <v>105</v>
      </c>
    </row>
    <row r="5" spans="1:5" x14ac:dyDescent="0.2">
      <c r="A5" s="12">
        <v>40516</v>
      </c>
      <c r="C5"/>
      <c r="E5" s="16" t="s">
        <v>106</v>
      </c>
    </row>
    <row r="6" spans="1:5" x14ac:dyDescent="0.2">
      <c r="A6" s="12">
        <v>40237</v>
      </c>
      <c r="C6"/>
      <c r="E6" s="16" t="s">
        <v>107</v>
      </c>
    </row>
    <row r="7" spans="1:5" x14ac:dyDescent="0.2">
      <c r="A7" s="12">
        <v>40511</v>
      </c>
      <c r="C7"/>
      <c r="E7" s="16" t="s">
        <v>108</v>
      </c>
    </row>
    <row r="8" spans="1:5" x14ac:dyDescent="0.2">
      <c r="A8" s="12">
        <v>40290</v>
      </c>
      <c r="C8"/>
    </row>
    <row r="9" spans="1:5" x14ac:dyDescent="0.2">
      <c r="A9" s="12">
        <v>40350</v>
      </c>
      <c r="C9"/>
    </row>
    <row r="10" spans="1:5" x14ac:dyDescent="0.2">
      <c r="A10" s="12">
        <v>40393</v>
      </c>
      <c r="C10"/>
    </row>
    <row r="11" spans="1:5" x14ac:dyDescent="0.2">
      <c r="A11" s="12">
        <v>40342</v>
      </c>
      <c r="C11"/>
    </row>
    <row r="12" spans="1:5" x14ac:dyDescent="0.2">
      <c r="A12" s="12">
        <v>40541</v>
      </c>
      <c r="C12"/>
    </row>
    <row r="13" spans="1:5" x14ac:dyDescent="0.2">
      <c r="A13" s="12">
        <v>40263</v>
      </c>
      <c r="C13"/>
    </row>
    <row r="14" spans="1:5" x14ac:dyDescent="0.2">
      <c r="A14" s="12">
        <v>40543</v>
      </c>
      <c r="C14"/>
    </row>
    <row r="15" spans="1:5" x14ac:dyDescent="0.2">
      <c r="A15" s="12">
        <v>40240</v>
      </c>
      <c r="C15"/>
    </row>
    <row r="16" spans="1:5" x14ac:dyDescent="0.2">
      <c r="A16" s="12">
        <v>40447</v>
      </c>
      <c r="C16"/>
    </row>
    <row r="17" spans="1:3" x14ac:dyDescent="0.2">
      <c r="A17" s="12">
        <v>40454</v>
      </c>
      <c r="C17"/>
    </row>
    <row r="18" spans="1:3" x14ac:dyDescent="0.2">
      <c r="A18" s="12">
        <v>40527</v>
      </c>
      <c r="C18"/>
    </row>
    <row r="19" spans="1:3" x14ac:dyDescent="0.2">
      <c r="A19" s="12">
        <v>40410</v>
      </c>
      <c r="C19"/>
    </row>
    <row r="20" spans="1:3" x14ac:dyDescent="0.2">
      <c r="A20" s="12">
        <v>40389</v>
      </c>
      <c r="C20"/>
    </row>
    <row r="21" spans="1:3" x14ac:dyDescent="0.2">
      <c r="A21" s="12">
        <v>40281</v>
      </c>
      <c r="C21"/>
    </row>
    <row r="22" spans="1:3" x14ac:dyDescent="0.2">
      <c r="A22" s="12">
        <v>40310</v>
      </c>
      <c r="C22"/>
    </row>
    <row r="23" spans="1:3" x14ac:dyDescent="0.2">
      <c r="A23" s="12">
        <v>40359</v>
      </c>
      <c r="C23"/>
    </row>
    <row r="24" spans="1:3" x14ac:dyDescent="0.2">
      <c r="A24" s="12">
        <v>40455</v>
      </c>
      <c r="C24"/>
    </row>
    <row r="25" spans="1:3" x14ac:dyDescent="0.2">
      <c r="A25" s="12">
        <v>40269</v>
      </c>
      <c r="C25"/>
    </row>
    <row r="26" spans="1:3" x14ac:dyDescent="0.2">
      <c r="A26" s="12">
        <v>40224</v>
      </c>
      <c r="C26"/>
    </row>
    <row r="27" spans="1:3" x14ac:dyDescent="0.2">
      <c r="A27" s="12">
        <v>40190</v>
      </c>
      <c r="C27"/>
    </row>
    <row r="28" spans="1:3" x14ac:dyDescent="0.2">
      <c r="A28" s="12">
        <v>40358</v>
      </c>
      <c r="C28"/>
    </row>
    <row r="29" spans="1:3" x14ac:dyDescent="0.2">
      <c r="A29" s="12">
        <v>40236</v>
      </c>
      <c r="C29"/>
    </row>
    <row r="30" spans="1:3" x14ac:dyDescent="0.2">
      <c r="A30" s="12">
        <v>40537</v>
      </c>
      <c r="C30"/>
    </row>
    <row r="31" spans="1:3" x14ac:dyDescent="0.2">
      <c r="A31" s="12">
        <v>40214</v>
      </c>
      <c r="C31"/>
    </row>
    <row r="32" spans="1:3" x14ac:dyDescent="0.2">
      <c r="A32" s="12">
        <v>40254</v>
      </c>
      <c r="C32"/>
    </row>
    <row r="33" spans="1:3" x14ac:dyDescent="0.2">
      <c r="A33" s="12">
        <v>40353</v>
      </c>
      <c r="C33"/>
    </row>
    <row r="34" spans="1:3" x14ac:dyDescent="0.2">
      <c r="A34" s="12">
        <v>40199</v>
      </c>
      <c r="C34"/>
    </row>
  </sheetData>
  <pageMargins left="0.75" right="0.75" top="1" bottom="1" header="0.5" footer="0.5"/>
  <pageSetup paperSize="9" orientation="portrait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69"/>
  <sheetViews>
    <sheetView workbookViewId="0">
      <selection activeCell="I29" sqref="I29"/>
    </sheetView>
  </sheetViews>
  <sheetFormatPr defaultRowHeight="12" x14ac:dyDescent="0.2"/>
  <cols>
    <col min="1" max="3" width="14.83203125" style="1" customWidth="1"/>
    <col min="4" max="16" width="9.33203125" style="19"/>
    <col min="17" max="16384" width="9.33203125" style="1"/>
  </cols>
  <sheetData>
    <row r="1" spans="1:5" ht="14.1" customHeight="1" x14ac:dyDescent="0.2">
      <c r="A1" s="18" t="s">
        <v>85</v>
      </c>
      <c r="B1" s="18" t="s">
        <v>86</v>
      </c>
      <c r="C1" s="18" t="s">
        <v>87</v>
      </c>
    </row>
    <row r="2" spans="1:5" x14ac:dyDescent="0.2">
      <c r="A2" s="13">
        <v>42352.61443393067</v>
      </c>
      <c r="B2" s="14">
        <v>485</v>
      </c>
    </row>
    <row r="3" spans="1:5" x14ac:dyDescent="0.2">
      <c r="A3" s="13">
        <v>42342.442765130581</v>
      </c>
      <c r="B3" s="14">
        <v>1280</v>
      </c>
      <c r="E3" s="20" t="s">
        <v>110</v>
      </c>
    </row>
    <row r="4" spans="1:5" x14ac:dyDescent="0.2">
      <c r="A4" s="13">
        <v>42359.402157353972</v>
      </c>
      <c r="B4" s="14">
        <v>2055</v>
      </c>
      <c r="E4" s="20" t="s">
        <v>109</v>
      </c>
    </row>
    <row r="5" spans="1:5" x14ac:dyDescent="0.2">
      <c r="A5" s="13">
        <v>42366.686156246418</v>
      </c>
      <c r="B5" s="14">
        <v>945</v>
      </c>
    </row>
    <row r="6" spans="1:5" x14ac:dyDescent="0.2">
      <c r="A6" s="13">
        <v>42344.351360219574</v>
      </c>
      <c r="B6" s="14">
        <v>765</v>
      </c>
    </row>
    <row r="7" spans="1:5" x14ac:dyDescent="0.2">
      <c r="A7" s="13">
        <v>42359.672767498007</v>
      </c>
      <c r="B7" s="14">
        <v>365</v>
      </c>
    </row>
    <row r="8" spans="1:5" x14ac:dyDescent="0.2">
      <c r="A8" s="13">
        <v>42351.59319866827</v>
      </c>
      <c r="B8" s="14">
        <v>855</v>
      </c>
    </row>
    <row r="9" spans="1:5" x14ac:dyDescent="0.2">
      <c r="A9" s="13">
        <v>42348.557464538615</v>
      </c>
      <c r="B9" s="14">
        <v>205</v>
      </c>
    </row>
    <row r="10" spans="1:5" x14ac:dyDescent="0.2">
      <c r="A10" s="13">
        <v>42340.511432474108</v>
      </c>
      <c r="B10" s="14">
        <v>830</v>
      </c>
    </row>
    <row r="11" spans="1:5" x14ac:dyDescent="0.2">
      <c r="A11" s="13">
        <v>42369.587893518517</v>
      </c>
      <c r="B11" s="14">
        <v>295</v>
      </c>
    </row>
    <row r="12" spans="1:5" x14ac:dyDescent="0.2">
      <c r="A12" s="13">
        <v>42346.384798035258</v>
      </c>
      <c r="B12" s="14">
        <v>720</v>
      </c>
    </row>
    <row r="13" spans="1:5" x14ac:dyDescent="0.2">
      <c r="A13" s="13">
        <v>42365.509200737069</v>
      </c>
      <c r="B13" s="14">
        <v>1290</v>
      </c>
    </row>
    <row r="14" spans="1:5" x14ac:dyDescent="0.2">
      <c r="A14" s="13">
        <v>42364.738954023036</v>
      </c>
      <c r="B14" s="14">
        <v>1885</v>
      </c>
    </row>
    <row r="15" spans="1:5" x14ac:dyDescent="0.2">
      <c r="A15" s="13">
        <v>42354.425108395677</v>
      </c>
      <c r="B15" s="14">
        <v>1165</v>
      </c>
    </row>
    <row r="16" spans="1:5" x14ac:dyDescent="0.2">
      <c r="A16" s="13">
        <v>42369.621423611112</v>
      </c>
      <c r="B16" s="14">
        <v>1075</v>
      </c>
    </row>
    <row r="17" spans="1:2" x14ac:dyDescent="0.2">
      <c r="A17" s="13">
        <v>42354.410287579769</v>
      </c>
      <c r="B17" s="14">
        <v>760</v>
      </c>
    </row>
    <row r="18" spans="1:2" x14ac:dyDescent="0.2">
      <c r="A18" s="13">
        <v>42351.718956510922</v>
      </c>
      <c r="B18" s="14">
        <v>1435</v>
      </c>
    </row>
    <row r="19" spans="1:2" x14ac:dyDescent="0.2">
      <c r="A19" s="13">
        <v>42366.369821827466</v>
      </c>
      <c r="B19" s="14">
        <v>215</v>
      </c>
    </row>
    <row r="20" spans="1:2" x14ac:dyDescent="0.2">
      <c r="A20" s="13">
        <v>42342.379076639489</v>
      </c>
      <c r="B20" s="14">
        <v>925</v>
      </c>
    </row>
    <row r="21" spans="1:2" x14ac:dyDescent="0.2">
      <c r="A21" s="13">
        <v>42345.64910224537</v>
      </c>
      <c r="B21" s="14">
        <v>220</v>
      </c>
    </row>
    <row r="22" spans="1:2" x14ac:dyDescent="0.2">
      <c r="A22" s="13">
        <v>42354.538334103105</v>
      </c>
      <c r="B22" s="14">
        <v>790</v>
      </c>
    </row>
    <row r="23" spans="1:2" x14ac:dyDescent="0.2">
      <c r="A23" s="13">
        <v>42348.492475262705</v>
      </c>
      <c r="B23" s="14">
        <v>1970</v>
      </c>
    </row>
    <row r="24" spans="1:2" x14ac:dyDescent="0.2">
      <c r="A24" s="13">
        <v>42366.464903597604</v>
      </c>
      <c r="B24" s="14">
        <v>1045</v>
      </c>
    </row>
    <row r="25" spans="1:2" x14ac:dyDescent="0.2">
      <c r="A25" s="13">
        <v>42362.736388185353</v>
      </c>
      <c r="B25" s="14">
        <v>980</v>
      </c>
    </row>
    <row r="26" spans="1:2" x14ac:dyDescent="0.2">
      <c r="A26" s="13">
        <v>42345.562229060823</v>
      </c>
      <c r="B26" s="14">
        <v>390</v>
      </c>
    </row>
    <row r="27" spans="1:2" x14ac:dyDescent="0.2">
      <c r="A27" s="13">
        <v>42357.352404977588</v>
      </c>
      <c r="B27" s="14">
        <v>2070</v>
      </c>
    </row>
    <row r="28" spans="1:2" x14ac:dyDescent="0.2">
      <c r="A28" s="13">
        <v>42367.666175564511</v>
      </c>
      <c r="B28" s="14">
        <v>855</v>
      </c>
    </row>
    <row r="29" spans="1:2" x14ac:dyDescent="0.2">
      <c r="A29" s="13">
        <v>42359.614085551759</v>
      </c>
      <c r="B29" s="14">
        <v>1245</v>
      </c>
    </row>
    <row r="30" spans="1:2" x14ac:dyDescent="0.2">
      <c r="A30" s="13">
        <v>42350.624289889653</v>
      </c>
      <c r="B30" s="14">
        <v>1440</v>
      </c>
    </row>
    <row r="31" spans="1:2" x14ac:dyDescent="0.2">
      <c r="A31" s="13">
        <v>42351.673658997715</v>
      </c>
      <c r="B31" s="14">
        <v>1805</v>
      </c>
    </row>
    <row r="32" spans="1:2" x14ac:dyDescent="0.2">
      <c r="A32" s="13">
        <v>42356.748150922598</v>
      </c>
      <c r="B32" s="14">
        <v>1440</v>
      </c>
    </row>
    <row r="33" spans="1:2" x14ac:dyDescent="0.2">
      <c r="A33" s="13">
        <v>42357.375068853027</v>
      </c>
      <c r="B33" s="14">
        <v>1645</v>
      </c>
    </row>
    <row r="34" spans="1:2" x14ac:dyDescent="0.2">
      <c r="A34" s="13">
        <v>42359.362074529658</v>
      </c>
      <c r="B34" s="14">
        <v>1795</v>
      </c>
    </row>
    <row r="35" spans="1:2" x14ac:dyDescent="0.2">
      <c r="A35" s="13">
        <v>42353.707337839463</v>
      </c>
      <c r="B35" s="14">
        <v>500</v>
      </c>
    </row>
    <row r="36" spans="1:2" x14ac:dyDescent="0.2">
      <c r="A36" s="13">
        <v>42363.717223961983</v>
      </c>
      <c r="B36" s="14">
        <v>1650</v>
      </c>
    </row>
    <row r="37" spans="1:2" x14ac:dyDescent="0.2">
      <c r="A37" s="13">
        <v>42369.714849537035</v>
      </c>
      <c r="B37" s="14">
        <v>1615</v>
      </c>
    </row>
    <row r="38" spans="1:2" x14ac:dyDescent="0.2">
      <c r="A38" s="13">
        <v>42346.664759244733</v>
      </c>
      <c r="B38" s="14">
        <v>855</v>
      </c>
    </row>
    <row r="39" spans="1:2" x14ac:dyDescent="0.2">
      <c r="A39" s="13">
        <v>42346.414183128029</v>
      </c>
      <c r="B39" s="14">
        <v>835</v>
      </c>
    </row>
    <row r="40" spans="1:2" x14ac:dyDescent="0.2">
      <c r="A40" s="13">
        <v>42341.436841008472</v>
      </c>
      <c r="B40" s="14">
        <v>530</v>
      </c>
    </row>
    <row r="41" spans="1:2" x14ac:dyDescent="0.2">
      <c r="A41" s="13">
        <v>42356.435276406686</v>
      </c>
      <c r="B41" s="14">
        <v>695</v>
      </c>
    </row>
    <row r="42" spans="1:2" x14ac:dyDescent="0.2">
      <c r="A42" s="13">
        <v>42364.56766000083</v>
      </c>
      <c r="B42" s="14">
        <v>835</v>
      </c>
    </row>
    <row r="43" spans="1:2" x14ac:dyDescent="0.2">
      <c r="A43" s="13">
        <v>42362.60910132459</v>
      </c>
      <c r="B43" s="14">
        <v>1725</v>
      </c>
    </row>
    <row r="44" spans="1:2" x14ac:dyDescent="0.2">
      <c r="A44" s="13">
        <v>42361.571271362154</v>
      </c>
      <c r="B44" s="14">
        <v>385</v>
      </c>
    </row>
    <row r="45" spans="1:2" x14ac:dyDescent="0.2">
      <c r="A45" s="13">
        <v>42354.68439698805</v>
      </c>
      <c r="B45" s="14">
        <v>1250</v>
      </c>
    </row>
    <row r="46" spans="1:2" x14ac:dyDescent="0.2">
      <c r="A46" s="13">
        <v>42369.476666666669</v>
      </c>
      <c r="B46" s="14">
        <v>675</v>
      </c>
    </row>
    <row r="47" spans="1:2" x14ac:dyDescent="0.2">
      <c r="A47" s="13">
        <v>42369.53795806659</v>
      </c>
      <c r="B47" s="14">
        <v>825</v>
      </c>
    </row>
    <row r="48" spans="1:2" x14ac:dyDescent="0.2">
      <c r="A48" s="13">
        <v>42367.689908192253</v>
      </c>
      <c r="B48" s="14">
        <v>1185</v>
      </c>
    </row>
    <row r="49" spans="1:2" x14ac:dyDescent="0.2">
      <c r="A49" s="13">
        <v>42357.606513190593</v>
      </c>
      <c r="B49" s="14">
        <v>335</v>
      </c>
    </row>
    <row r="50" spans="1:2" x14ac:dyDescent="0.2">
      <c r="A50" s="13">
        <v>42342.579011791575</v>
      </c>
      <c r="B50" s="14">
        <v>665</v>
      </c>
    </row>
    <row r="51" spans="1:2" x14ac:dyDescent="0.2">
      <c r="A51" s="13">
        <v>42346.445577945437</v>
      </c>
      <c r="B51" s="14">
        <v>1555</v>
      </c>
    </row>
    <row r="52" spans="1:2" x14ac:dyDescent="0.2">
      <c r="A52" s="13">
        <v>42352.712348692388</v>
      </c>
      <c r="B52" s="14">
        <v>1920</v>
      </c>
    </row>
    <row r="53" spans="1:2" x14ac:dyDescent="0.2">
      <c r="A53" s="13">
        <v>42347.679898285875</v>
      </c>
      <c r="B53" s="14">
        <v>1145</v>
      </c>
    </row>
    <row r="54" spans="1:2" x14ac:dyDescent="0.2">
      <c r="A54" s="13">
        <v>42366.677321271571</v>
      </c>
      <c r="B54" s="14">
        <v>400</v>
      </c>
    </row>
    <row r="55" spans="1:2" x14ac:dyDescent="0.2">
      <c r="A55" s="13">
        <v>42350.476783271493</v>
      </c>
      <c r="B55" s="14">
        <v>1635</v>
      </c>
    </row>
    <row r="56" spans="1:2" x14ac:dyDescent="0.2">
      <c r="A56" s="13">
        <v>42347.717582360761</v>
      </c>
      <c r="B56" s="14">
        <v>360</v>
      </c>
    </row>
    <row r="57" spans="1:2" x14ac:dyDescent="0.2">
      <c r="A57" s="13">
        <v>42340.533911987106</v>
      </c>
      <c r="B57" s="14">
        <v>310</v>
      </c>
    </row>
    <row r="58" spans="1:2" x14ac:dyDescent="0.2">
      <c r="A58" s="13">
        <v>42352.412856350544</v>
      </c>
      <c r="B58" s="14">
        <v>400</v>
      </c>
    </row>
    <row r="59" spans="1:2" x14ac:dyDescent="0.2">
      <c r="A59" s="13">
        <v>42349.678029605842</v>
      </c>
      <c r="B59" s="14">
        <v>1005</v>
      </c>
    </row>
    <row r="60" spans="1:2" x14ac:dyDescent="0.2">
      <c r="A60" s="13">
        <v>42354.358907341848</v>
      </c>
      <c r="B60" s="14">
        <v>1560</v>
      </c>
    </row>
    <row r="61" spans="1:2" x14ac:dyDescent="0.2">
      <c r="A61" s="13">
        <v>42362.692855346824</v>
      </c>
      <c r="B61" s="14">
        <v>330</v>
      </c>
    </row>
    <row r="62" spans="1:2" x14ac:dyDescent="0.2">
      <c r="A62" s="13">
        <v>42351.428075822987</v>
      </c>
      <c r="B62" s="14">
        <v>935</v>
      </c>
    </row>
    <row r="63" spans="1:2" x14ac:dyDescent="0.2">
      <c r="A63" s="13">
        <v>42355.371392667243</v>
      </c>
      <c r="B63" s="14">
        <v>700</v>
      </c>
    </row>
    <row r="64" spans="1:2" x14ac:dyDescent="0.2">
      <c r="A64" s="13">
        <v>42369.617846050438</v>
      </c>
      <c r="B64" s="14">
        <v>1265</v>
      </c>
    </row>
    <row r="65" spans="1:2" x14ac:dyDescent="0.2">
      <c r="A65" s="13">
        <v>42362.571271492823</v>
      </c>
      <c r="B65" s="14">
        <v>1275</v>
      </c>
    </row>
    <row r="66" spans="1:2" x14ac:dyDescent="0.2">
      <c r="A66" s="13">
        <v>42342.510566156976</v>
      </c>
      <c r="B66" s="14">
        <v>2005</v>
      </c>
    </row>
    <row r="67" spans="1:2" x14ac:dyDescent="0.2">
      <c r="A67" s="13">
        <v>42348.548144247441</v>
      </c>
      <c r="B67" s="14">
        <v>705</v>
      </c>
    </row>
    <row r="68" spans="1:2" x14ac:dyDescent="0.2">
      <c r="A68" s="13">
        <v>42369.678437499999</v>
      </c>
      <c r="B68" s="14">
        <v>1530</v>
      </c>
    </row>
    <row r="69" spans="1:2" x14ac:dyDescent="0.2">
      <c r="A69" s="13">
        <v>42342.477294083219</v>
      </c>
      <c r="B69" s="14">
        <v>705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274701-5CAA-4B06-8206-02C89B7DCC4D}">
  <dimension ref="A1:G16"/>
  <sheetViews>
    <sheetView workbookViewId="0">
      <selection activeCell="D16" sqref="D16"/>
    </sheetView>
  </sheetViews>
  <sheetFormatPr defaultRowHeight="12" x14ac:dyDescent="0.2"/>
  <cols>
    <col min="1" max="5" width="11.83203125" customWidth="1"/>
  </cols>
  <sheetData>
    <row r="1" spans="1:7" ht="27.95" customHeight="1" x14ac:dyDescent="0.2">
      <c r="A1" s="17" t="s">
        <v>111</v>
      </c>
      <c r="B1" s="15" t="s">
        <v>112</v>
      </c>
      <c r="C1" s="15" t="s">
        <v>113</v>
      </c>
      <c r="D1" s="15" t="s">
        <v>114</v>
      </c>
      <c r="E1" s="15" t="s">
        <v>115</v>
      </c>
    </row>
    <row r="2" spans="1:7" x14ac:dyDescent="0.2">
      <c r="A2" s="21">
        <v>8965376</v>
      </c>
      <c r="B2" s="22">
        <f ca="1">TODAY()+79</f>
        <v>44626</v>
      </c>
      <c r="C2" s="23">
        <v>36</v>
      </c>
      <c r="D2" s="24">
        <v>3425000</v>
      </c>
      <c r="E2" s="25"/>
    </row>
    <row r="3" spans="1:7" x14ac:dyDescent="0.2">
      <c r="A3" s="21">
        <v>1391473</v>
      </c>
      <c r="B3" s="22">
        <f ca="1">TODAY()+73</f>
        <v>44620</v>
      </c>
      <c r="C3" s="23">
        <v>24</v>
      </c>
      <c r="D3" s="24">
        <v>3108000</v>
      </c>
      <c r="E3" s="25"/>
      <c r="G3" s="16" t="s">
        <v>116</v>
      </c>
    </row>
    <row r="4" spans="1:7" x14ac:dyDescent="0.2">
      <c r="A4" s="21">
        <v>6612858</v>
      </c>
      <c r="B4" s="22">
        <f ca="1">TODAY()+37</f>
        <v>44584</v>
      </c>
      <c r="C4" s="23">
        <v>30</v>
      </c>
      <c r="D4" s="24">
        <v>8238000</v>
      </c>
      <c r="E4" s="25"/>
      <c r="G4" s="16" t="s">
        <v>117</v>
      </c>
    </row>
    <row r="5" spans="1:7" x14ac:dyDescent="0.2">
      <c r="A5" s="21">
        <v>3024715</v>
      </c>
      <c r="B5" s="22">
        <f ca="1">TODAY()+65</f>
        <v>44612</v>
      </c>
      <c r="C5" s="23">
        <v>30</v>
      </c>
      <c r="D5" s="24">
        <v>7904000</v>
      </c>
      <c r="E5" s="25"/>
    </row>
    <row r="6" spans="1:7" x14ac:dyDescent="0.2">
      <c r="A6" s="21">
        <v>957592</v>
      </c>
      <c r="B6" s="22">
        <f ca="1">TODAY()+83</f>
        <v>44630</v>
      </c>
      <c r="C6" s="23">
        <v>30</v>
      </c>
      <c r="D6" s="24">
        <v>8873000</v>
      </c>
      <c r="E6" s="25"/>
    </row>
    <row r="7" spans="1:7" x14ac:dyDescent="0.2">
      <c r="A7" s="21">
        <v>4816621</v>
      </c>
      <c r="B7" s="22">
        <f ca="1">TODAY()+85</f>
        <v>44632</v>
      </c>
      <c r="C7" s="23">
        <v>18</v>
      </c>
      <c r="D7" s="24">
        <v>9414000</v>
      </c>
      <c r="E7" s="25"/>
    </row>
    <row r="8" spans="1:7" x14ac:dyDescent="0.2">
      <c r="A8" s="21">
        <v>3413099</v>
      </c>
      <c r="B8" s="22">
        <f ca="1">TODAY()+80</f>
        <v>44627</v>
      </c>
      <c r="C8" s="23">
        <v>30</v>
      </c>
      <c r="D8" s="24">
        <v>1194000</v>
      </c>
      <c r="E8" s="25"/>
    </row>
    <row r="9" spans="1:7" x14ac:dyDescent="0.2">
      <c r="A9" s="21">
        <v>8427488</v>
      </c>
      <c r="B9" s="22">
        <f ca="1">TODAY()+38</f>
        <v>44585</v>
      </c>
      <c r="C9" s="23">
        <v>12</v>
      </c>
      <c r="D9" s="24">
        <v>8264000</v>
      </c>
      <c r="E9" s="25"/>
    </row>
    <row r="10" spans="1:7" x14ac:dyDescent="0.2">
      <c r="A10" s="21">
        <v>3920150</v>
      </c>
      <c r="B10" s="22">
        <f ca="1">TODAY()+66</f>
        <v>44613</v>
      </c>
      <c r="C10" s="23">
        <v>18</v>
      </c>
      <c r="D10" s="24">
        <v>2709000</v>
      </c>
      <c r="E10" s="25"/>
    </row>
    <row r="11" spans="1:7" x14ac:dyDescent="0.2">
      <c r="A11" s="21">
        <v>1254089</v>
      </c>
      <c r="B11" s="22">
        <f ca="1">TODAY()+41</f>
        <v>44588</v>
      </c>
      <c r="C11" s="23">
        <v>6</v>
      </c>
      <c r="D11" s="24">
        <v>9425000</v>
      </c>
      <c r="E11" s="25"/>
    </row>
    <row r="12" spans="1:7" x14ac:dyDescent="0.2">
      <c r="A12" s="21">
        <v>11958</v>
      </c>
      <c r="B12" s="22">
        <f ca="1">TODAY()+77</f>
        <v>44624</v>
      </c>
      <c r="C12" s="23">
        <v>18</v>
      </c>
      <c r="D12" s="24">
        <v>8134000</v>
      </c>
      <c r="E12" s="25"/>
    </row>
    <row r="13" spans="1:7" x14ac:dyDescent="0.2">
      <c r="A13" s="21">
        <v>1682839</v>
      </c>
      <c r="B13" s="22">
        <f ca="1">TODAY()+49</f>
        <v>44596</v>
      </c>
      <c r="C13" s="23">
        <v>18</v>
      </c>
      <c r="D13" s="24">
        <v>5447000</v>
      </c>
      <c r="E13" s="25"/>
    </row>
    <row r="14" spans="1:7" x14ac:dyDescent="0.2">
      <c r="A14" s="21">
        <v>9725979</v>
      </c>
      <c r="B14" s="22">
        <f ca="1">TODAY()+46</f>
        <v>44593</v>
      </c>
      <c r="C14" s="23">
        <v>6</v>
      </c>
      <c r="D14" s="24">
        <v>5801000</v>
      </c>
      <c r="E14" s="25"/>
    </row>
    <row r="15" spans="1:7" x14ac:dyDescent="0.2">
      <c r="A15" s="21">
        <v>5154995</v>
      </c>
      <c r="B15" s="22">
        <f ca="1">TODAY()+40</f>
        <v>44587</v>
      </c>
      <c r="C15" s="23">
        <v>12</v>
      </c>
      <c r="D15" s="24">
        <v>7461000</v>
      </c>
      <c r="E15" s="25"/>
    </row>
    <row r="16" spans="1:7" x14ac:dyDescent="0.2">
      <c r="A16" s="21">
        <v>5882061</v>
      </c>
      <c r="B16" s="22">
        <f ca="1">TODAY()+41</f>
        <v>44588</v>
      </c>
      <c r="C16" s="23">
        <v>24</v>
      </c>
      <c r="D16" s="24">
        <v>7538000</v>
      </c>
      <c r="E16" s="25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02AF81-C9B5-4646-96BF-0D3CECA6329D}">
  <dimension ref="A1:H16"/>
  <sheetViews>
    <sheetView workbookViewId="0">
      <selection activeCell="K11" sqref="K11"/>
    </sheetView>
  </sheetViews>
  <sheetFormatPr defaultRowHeight="12" x14ac:dyDescent="0.2"/>
  <cols>
    <col min="1" max="5" width="11.83203125" style="1" customWidth="1"/>
    <col min="6" max="6" width="11.83203125" style="27" customWidth="1"/>
    <col min="7" max="16384" width="9.33203125" style="1"/>
  </cols>
  <sheetData>
    <row r="1" spans="1:8" s="3" customFormat="1" ht="27.95" customHeight="1" x14ac:dyDescent="0.2">
      <c r="A1" s="17" t="s">
        <v>111</v>
      </c>
      <c r="B1" s="15" t="s">
        <v>112</v>
      </c>
      <c r="C1" s="15" t="s">
        <v>113</v>
      </c>
      <c r="D1" s="15" t="s">
        <v>114</v>
      </c>
      <c r="E1" s="15" t="s">
        <v>115</v>
      </c>
      <c r="F1" s="28" t="s">
        <v>118</v>
      </c>
    </row>
    <row r="2" spans="1:8" x14ac:dyDescent="0.2">
      <c r="A2" s="21">
        <v>8965376</v>
      </c>
      <c r="B2" s="10">
        <f ca="1">TODAY()+79</f>
        <v>44626</v>
      </c>
      <c r="C2" s="23">
        <v>36</v>
      </c>
      <c r="D2" s="24">
        <v>3425000</v>
      </c>
      <c r="E2" s="26">
        <f ca="1">DATE(YEAR(B2),MONTH(B2)+C2,DAY(B2))</f>
        <v>45722</v>
      </c>
    </row>
    <row r="3" spans="1:8" x14ac:dyDescent="0.2">
      <c r="A3" s="21">
        <v>1391473</v>
      </c>
      <c r="B3" s="10">
        <f ca="1">TODAY()+73</f>
        <v>44620</v>
      </c>
      <c r="C3" s="23">
        <v>24</v>
      </c>
      <c r="D3" s="24">
        <v>3108000</v>
      </c>
      <c r="E3" s="26">
        <f t="shared" ref="E3:E16" ca="1" si="0">DATE(YEAR(B3),MONTH(B3)+C3,DAY(B3))</f>
        <v>45350</v>
      </c>
      <c r="H3" s="16" t="s">
        <v>120</v>
      </c>
    </row>
    <row r="4" spans="1:8" x14ac:dyDescent="0.2">
      <c r="A4" s="21">
        <v>6612858</v>
      </c>
      <c r="B4" s="10">
        <f ca="1">TODAY()+37</f>
        <v>44584</v>
      </c>
      <c r="C4" s="23">
        <v>30</v>
      </c>
      <c r="D4" s="24">
        <v>8238000</v>
      </c>
      <c r="E4" s="26">
        <f t="shared" ca="1" si="0"/>
        <v>45496</v>
      </c>
      <c r="H4" s="16" t="s">
        <v>119</v>
      </c>
    </row>
    <row r="5" spans="1:8" x14ac:dyDescent="0.2">
      <c r="A5" s="21">
        <v>3024715</v>
      </c>
      <c r="B5" s="10">
        <f ca="1">TODAY()+65</f>
        <v>44612</v>
      </c>
      <c r="C5" s="23">
        <v>30</v>
      </c>
      <c r="D5" s="24">
        <v>7904000</v>
      </c>
      <c r="E5" s="26">
        <f t="shared" ca="1" si="0"/>
        <v>45524</v>
      </c>
    </row>
    <row r="6" spans="1:8" x14ac:dyDescent="0.2">
      <c r="A6" s="21">
        <v>957592</v>
      </c>
      <c r="B6" s="10">
        <f ca="1">TODAY()+83</f>
        <v>44630</v>
      </c>
      <c r="C6" s="23">
        <v>30</v>
      </c>
      <c r="D6" s="24">
        <v>8873000</v>
      </c>
      <c r="E6" s="26">
        <f t="shared" ca="1" si="0"/>
        <v>45545</v>
      </c>
    </row>
    <row r="7" spans="1:8" x14ac:dyDescent="0.2">
      <c r="A7" s="21">
        <v>4816621</v>
      </c>
      <c r="B7" s="10">
        <f ca="1">TODAY()+85</f>
        <v>44632</v>
      </c>
      <c r="C7" s="23">
        <v>18</v>
      </c>
      <c r="D7" s="24">
        <v>9414000</v>
      </c>
      <c r="E7" s="26">
        <f t="shared" ca="1" si="0"/>
        <v>45181</v>
      </c>
    </row>
    <row r="8" spans="1:8" x14ac:dyDescent="0.2">
      <c r="A8" s="21">
        <v>3413099</v>
      </c>
      <c r="B8" s="10">
        <f ca="1">TODAY()+80</f>
        <v>44627</v>
      </c>
      <c r="C8" s="23">
        <v>30</v>
      </c>
      <c r="D8" s="24">
        <v>1194000</v>
      </c>
      <c r="E8" s="26">
        <f t="shared" ca="1" si="0"/>
        <v>45542</v>
      </c>
    </row>
    <row r="9" spans="1:8" x14ac:dyDescent="0.2">
      <c r="A9" s="21">
        <v>8427488</v>
      </c>
      <c r="B9" s="10">
        <f ca="1">TODAY()+38</f>
        <v>44585</v>
      </c>
      <c r="C9" s="23">
        <v>12</v>
      </c>
      <c r="D9" s="24">
        <v>8264000</v>
      </c>
      <c r="E9" s="26">
        <f t="shared" ca="1" si="0"/>
        <v>44950</v>
      </c>
    </row>
    <row r="10" spans="1:8" x14ac:dyDescent="0.2">
      <c r="A10" s="21">
        <v>3920150</v>
      </c>
      <c r="B10" s="10">
        <f ca="1">TODAY()+66</f>
        <v>44613</v>
      </c>
      <c r="C10" s="23">
        <v>18</v>
      </c>
      <c r="D10" s="24">
        <v>2709000</v>
      </c>
      <c r="E10" s="26">
        <f t="shared" ca="1" si="0"/>
        <v>45159</v>
      </c>
    </row>
    <row r="11" spans="1:8" x14ac:dyDescent="0.2">
      <c r="A11" s="21">
        <v>1254089</v>
      </c>
      <c r="B11" s="10">
        <f ca="1">TODAY()+41</f>
        <v>44588</v>
      </c>
      <c r="C11" s="23">
        <v>6</v>
      </c>
      <c r="D11" s="24">
        <v>9425000</v>
      </c>
      <c r="E11" s="26">
        <f t="shared" ca="1" si="0"/>
        <v>44769</v>
      </c>
    </row>
    <row r="12" spans="1:8" x14ac:dyDescent="0.2">
      <c r="A12" s="21">
        <v>11958</v>
      </c>
      <c r="B12" s="10">
        <f ca="1">TODAY()+77</f>
        <v>44624</v>
      </c>
      <c r="C12" s="23">
        <v>18</v>
      </c>
      <c r="D12" s="24">
        <v>8134000</v>
      </c>
      <c r="E12" s="26">
        <f t="shared" ca="1" si="0"/>
        <v>45173</v>
      </c>
    </row>
    <row r="13" spans="1:8" x14ac:dyDescent="0.2">
      <c r="A13" s="21">
        <v>1682839</v>
      </c>
      <c r="B13" s="10">
        <f ca="1">TODAY()+49</f>
        <v>44596</v>
      </c>
      <c r="C13" s="23">
        <v>18</v>
      </c>
      <c r="D13" s="24">
        <v>5447000</v>
      </c>
      <c r="E13" s="26">
        <f t="shared" ca="1" si="0"/>
        <v>45142</v>
      </c>
    </row>
    <row r="14" spans="1:8" x14ac:dyDescent="0.2">
      <c r="A14" s="21">
        <v>9725979</v>
      </c>
      <c r="B14" s="10">
        <f ca="1">TODAY()+46</f>
        <v>44593</v>
      </c>
      <c r="C14" s="23">
        <v>6</v>
      </c>
      <c r="D14" s="24">
        <v>5801000</v>
      </c>
      <c r="E14" s="26">
        <f t="shared" ca="1" si="0"/>
        <v>44774</v>
      </c>
    </row>
    <row r="15" spans="1:8" x14ac:dyDescent="0.2">
      <c r="A15" s="21">
        <v>5154995</v>
      </c>
      <c r="B15" s="10">
        <f ca="1">TODAY()+40</f>
        <v>44587</v>
      </c>
      <c r="C15" s="23">
        <v>12</v>
      </c>
      <c r="D15" s="24">
        <v>7461000</v>
      </c>
      <c r="E15" s="26">
        <f t="shared" ca="1" si="0"/>
        <v>44952</v>
      </c>
    </row>
    <row r="16" spans="1:8" x14ac:dyDescent="0.2">
      <c r="A16" s="21">
        <v>5882061</v>
      </c>
      <c r="B16" s="10">
        <f ca="1">TODAY()+41</f>
        <v>44588</v>
      </c>
      <c r="C16" s="23">
        <v>24</v>
      </c>
      <c r="D16" s="24">
        <v>7538000</v>
      </c>
      <c r="E16" s="26">
        <f t="shared" ca="1" si="0"/>
        <v>45318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8</vt:i4>
      </vt:variant>
    </vt:vector>
  </HeadingPairs>
  <TitlesOfParts>
    <vt:vector size="8" baseType="lpstr">
      <vt:lpstr>MA A</vt:lpstr>
      <vt:lpstr>MA B</vt:lpstr>
      <vt:lpstr>ÉV A</vt:lpstr>
      <vt:lpstr>ÉV B</vt:lpstr>
      <vt:lpstr>HÓNAP</vt:lpstr>
      <vt:lpstr>NAP</vt:lpstr>
      <vt:lpstr>DÁTUM</vt:lpstr>
      <vt:lpstr>HÉT.NAPJA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Lúdas Mátyás</dc:creator>
  <cp:lastModifiedBy>Margitfalvi Árpád</cp:lastModifiedBy>
  <dcterms:created xsi:type="dcterms:W3CDTF">2020-01-13T19:41:55Z</dcterms:created>
  <dcterms:modified xsi:type="dcterms:W3CDTF">2021-12-17T14:33:51Z</dcterms:modified>
</cp:coreProperties>
</file>